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https://tampereenseutu.sharepoint.com/sites/Kehitysprojekteja-Paikkatietoinfrantukipalvelut-hankinta/Jaetut asiakirjat/Paikkatietoinfran tukipalvelut - hankinta/1. Tarjouspyyntö/"/>
    </mc:Choice>
  </mc:AlternateContent>
  <xr:revisionPtr revIDLastSave="558" documentId="13_ncr:1_{E8BAC7FE-2593-420F-960B-D2CC6558A68D}" xr6:coauthVersionLast="47" xr6:coauthVersionMax="47" xr10:uidLastSave="{D47DFF91-DAF8-4903-B026-91C6AA88EB01}"/>
  <workbookProtection lockStructure="1"/>
  <bookViews>
    <workbookView xWindow="28680" yWindow="-120" windowWidth="29040" windowHeight="16440" xr2:uid="{C87B380E-51D2-463B-8D8B-CBC6D77CA12A}"/>
  </bookViews>
  <sheets>
    <sheet name="Ohjeet ja yhteenveto" sheetId="5" r:id="rId1"/>
    <sheet name="1. Työ- ja muu kokemus" sheetId="7" r:id="rId2"/>
    <sheet name="2. Referenssivaatimukset" sheetId="6" r:id="rId3"/>
  </sheets>
  <definedNames>
    <definedName name="Valintalista" localSheetId="1">'1. Työ- ja muu kokemus'!#REF!</definedName>
    <definedName name="Valintalista" localSheetId="2">'2. Referenssivaatimukset'!#REF!</definedName>
    <definedName name="Valintalista">'Ohjeet ja yhteenveto'!$K$8:$K$9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0" i="5" l="1"/>
  <c r="J187" i="6"/>
  <c r="J176" i="6"/>
  <c r="J143" i="6"/>
  <c r="F39" i="5" s="1"/>
  <c r="J121" i="6"/>
  <c r="J120" i="6"/>
  <c r="J105" i="6"/>
  <c r="F37" i="5" s="1"/>
  <c r="J81" i="6"/>
  <c r="G36" i="5" s="1"/>
  <c r="J45" i="6"/>
  <c r="J44" i="6"/>
  <c r="J19" i="6"/>
  <c r="J18" i="6"/>
  <c r="B41" i="5"/>
  <c r="E41" i="5"/>
  <c r="G30" i="5"/>
  <c r="F30" i="5"/>
  <c r="E34" i="5"/>
  <c r="F40" i="5"/>
  <c r="L17" i="5" a="1"/>
  <c r="L17" i="5" s="1"/>
  <c r="L18" i="5" a="1"/>
  <c r="L18" i="5" s="1"/>
  <c r="L19" i="5" a="1"/>
  <c r="L19" i="5" s="1"/>
  <c r="L20" i="5" a="1"/>
  <c r="L20" i="5" s="1"/>
  <c r="L16" i="5" a="1"/>
  <c r="L16" i="5" s="1"/>
  <c r="J17" i="5"/>
  <c r="J18" i="5"/>
  <c r="J19" i="5"/>
  <c r="J20" i="5"/>
  <c r="J16" i="5"/>
  <c r="K16" i="5" s="1"/>
  <c r="E40" i="5"/>
  <c r="E39" i="5"/>
  <c r="E38" i="5"/>
  <c r="E37" i="5"/>
  <c r="E36" i="5"/>
  <c r="E35" i="5"/>
  <c r="E30" i="5"/>
  <c r="B40" i="5"/>
  <c r="B39" i="5"/>
  <c r="B38" i="5"/>
  <c r="B37" i="5"/>
  <c r="B36" i="5"/>
  <c r="B35" i="5"/>
  <c r="B34" i="5"/>
  <c r="B30" i="5"/>
  <c r="F41" i="5" l="1"/>
  <c r="G41" i="5"/>
  <c r="G34" i="5"/>
  <c r="G35" i="5"/>
  <c r="G38" i="5"/>
  <c r="G39" i="5"/>
  <c r="G37" i="5"/>
  <c r="F35" i="5"/>
  <c r="F38" i="5"/>
  <c r="F36" i="5"/>
  <c r="F34" i="5"/>
  <c r="K17" i="5"/>
  <c r="K18" i="5" l="1"/>
  <c r="K19" i="5" l="1"/>
  <c r="K20" i="5"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<sst xmlns="http://schemas.openxmlformats.org/spreadsheetml/2006/main" count="196" uniqueCount="89">
  <si>
    <t>!</t>
  </si>
  <si>
    <t>Tampereen kaupunki, Paikkatietojärjestelmien tukipalveluiden hankinta – Lomake B, Avainhenkilölomake</t>
  </si>
  <si>
    <t>Avainhenkilöiden nimeäminen ja ohjeet lomakkeen täyttöön</t>
  </si>
  <si>
    <t>Perehdytettävä avainhenkilö 1</t>
  </si>
  <si>
    <t>Perehdytettävä avainhenkilö 2</t>
  </si>
  <si>
    <t>Perehdytettävä avainhenkilö 3</t>
  </si>
  <si>
    <t>Perehdytettävä avainhenkilö 4</t>
  </si>
  <si>
    <t>Perehdytettävä avainhenkilö 5</t>
  </si>
  <si>
    <t>Perehdytettävä avainhenkilö:</t>
  </si>
  <si>
    <t>Vastaava toimeksianto 1:</t>
  </si>
  <si>
    <t>Vastaava toimeksianto 2:</t>
  </si>
  <si>
    <r>
      <t xml:space="preserve">Toimeksiannon tilaaja </t>
    </r>
    <r>
      <rPr>
        <i/>
        <sz val="10"/>
        <color theme="1"/>
        <rFont val="Calibri"/>
        <family val="2"/>
        <scheme val="minor"/>
      </rPr>
      <t>(asiakas)</t>
    </r>
  </si>
  <si>
    <t>Toimeksiannon nimi</t>
  </si>
  <si>
    <r>
      <t xml:space="preserve">Päättyi </t>
    </r>
    <r>
      <rPr>
        <i/>
        <sz val="10"/>
        <color theme="1"/>
        <rFont val="Calibri"/>
        <family val="2"/>
        <scheme val="minor"/>
      </rPr>
      <t>(kk/vvvv)</t>
    </r>
  </si>
  <si>
    <t>Vastaava toimeksianto:</t>
  </si>
  <si>
    <t>Perehdytettävä avainhenkilö 1:</t>
  </si>
  <si>
    <t>Kokemuksen kuvaus</t>
  </si>
  <si>
    <t>Valitse vaatimuksen täyttävä(t) avainhenkilö(t) ja kuvaa henkilön vaatimusta vastaava kokemus.</t>
  </si>
  <si>
    <t>Perehdytettävä avainhenkilö 2:</t>
  </si>
  <si>
    <r>
      <t xml:space="preserve">Tarjoaja saa vertailussa </t>
    </r>
    <r>
      <rPr>
        <b/>
        <i/>
        <sz val="10"/>
        <color theme="1"/>
        <rFont val="Calibri"/>
        <family val="2"/>
        <scheme val="minor"/>
      </rPr>
      <t>2 pistettä</t>
    </r>
    <r>
      <rPr>
        <i/>
        <sz val="10"/>
        <color theme="1"/>
        <rFont val="Calibri"/>
        <family val="2"/>
        <scheme val="minor"/>
      </rPr>
      <t xml:space="preserve">, mikäli yhdellä (1) nimetyistä asiantuntijoista on </t>
    </r>
    <r>
      <rPr>
        <b/>
        <i/>
        <sz val="10"/>
        <color theme="1"/>
        <rFont val="Calibri"/>
        <family val="2"/>
        <scheme val="minor"/>
      </rPr>
      <t>kokemusta maankäytön ja rakentamisen toimialalta</t>
    </r>
    <r>
      <rPr>
        <i/>
        <sz val="10"/>
        <color theme="1"/>
        <rFont val="Calibri"/>
        <family val="2"/>
        <scheme val="minor"/>
      </rPr>
      <t>. Vaatimuksen mukaiseksi kokemukseksi ei katsota kokemusta rakennusurakoiden toteuttamisesta, esim. arkkitehtuurisuunnittelusta tai rakennustyömaalla työskentelystä, vaan esimerkiksi kaavoituksesta, kaupunkisuunnittelusta, tai muusta vastaavasta tehtävästä taikka näissä tukemisessa esim. kehitettävän tietojärjestelmän avulla.</t>
    </r>
  </si>
  <si>
    <t>Valitse vaatimuksen täyttävä avainhenkilö ja kuvaa henkilön vaatimusta vastaava kokemus.</t>
  </si>
  <si>
    <r>
      <t xml:space="preserve">Tarjoaja saa vertailussa </t>
    </r>
    <r>
      <rPr>
        <b/>
        <i/>
        <sz val="10"/>
        <color theme="1"/>
        <rFont val="Calibri"/>
        <family val="2"/>
        <scheme val="minor"/>
      </rPr>
      <t>2 pistettä</t>
    </r>
    <r>
      <rPr>
        <i/>
        <sz val="10"/>
        <color theme="1"/>
        <rFont val="Calibri"/>
        <family val="2"/>
        <scheme val="minor"/>
      </rPr>
      <t xml:space="preserve">, mikäli yhdellä (1) nimetyistä asiantuntijoista on </t>
    </r>
    <r>
      <rPr>
        <b/>
        <i/>
        <sz val="10"/>
        <color theme="1"/>
        <rFont val="Calibri"/>
        <family val="2"/>
        <scheme val="minor"/>
      </rPr>
      <t>kokemusta F5 BIG IP -tuotteen</t>
    </r>
    <r>
      <rPr>
        <i/>
        <sz val="10"/>
        <color theme="1"/>
        <rFont val="Calibri"/>
        <family val="2"/>
        <scheme val="minor"/>
      </rPr>
      <t xml:space="preserve"> hallinnasta tuotantoympäristössä, esim. sen konfiguraation määrittelystä ja/tai muuttamisesta.</t>
    </r>
  </si>
  <si>
    <t>Vähimmäisvaatimusten täyttyminen</t>
  </si>
  <si>
    <t>1. Työ- ja muu kokemus</t>
  </si>
  <si>
    <t>Vaatimus</t>
  </si>
  <si>
    <t>Henkilön nimi</t>
  </si>
  <si>
    <t>Toimeksiantojen määrä</t>
  </si>
  <si>
    <t>2. Referenssivaatimukset</t>
  </si>
  <si>
    <t>Kokemuksen kuvaus annettu</t>
  </si>
  <si>
    <t>Huomaa henkilöitä nimetessäsi sopimuksen ehdot siitä, että avainhenkilön vaihtaminen transitioprojektin aikana on kielletty muusta kuin toimittajasta riippumattomasta syystä, ja että heidän aikaansa tulee varata toimeksiannon käyttöön vähintään yhdeksi (1) vuodeksi.</t>
  </si>
  <si>
    <r>
      <rPr>
        <sz val="10"/>
        <color rgb="FFFF0000"/>
        <rFont val="Calibri"/>
        <family val="2"/>
        <scheme val="minor"/>
      </rPr>
      <t xml:space="preserve">Tarjoajan pyrkimys vaihtaa tässä nimetty avainhenkilö </t>
    </r>
    <r>
      <rPr>
        <b/>
        <sz val="10"/>
        <color rgb="FFFF0000"/>
        <rFont val="Calibri"/>
        <family val="2"/>
        <scheme val="minor"/>
      </rPr>
      <t>ennen sopimuksen allekirjoitusta</t>
    </r>
    <r>
      <rPr>
        <sz val="10"/>
        <color rgb="FFFF0000"/>
        <rFont val="Calibri"/>
        <family val="2"/>
        <scheme val="minor"/>
      </rPr>
      <t xml:space="preserve"> muusta kuin toimittajasta riippumattomasta syystä katsotaan tehdystä tarjouksesta vetäytymiseksi, johtaen hankintaoikaisuun jossa toimittajan tarjous hylätään. </t>
    </r>
    <r>
      <rPr>
        <b/>
        <sz val="10"/>
        <color rgb="FFFF0000"/>
        <rFont val="Calibri"/>
        <family val="2"/>
        <scheme val="minor"/>
      </rPr>
      <t>Ns. mannekiinien käyttö on siten ehdottomasti kielletty.</t>
    </r>
  </si>
  <si>
    <t>Tilanne</t>
  </si>
  <si>
    <t>Pisteytettävä kokemus maankäytön ja rakentamisen toimialalta</t>
  </si>
  <si>
    <t>Pisteytettävä kokemus F5 BIG-IP -tuotteesta</t>
  </si>
  <si>
    <t>Pisteytettävä kokemus Oskari-toimeksiannoista</t>
  </si>
  <si>
    <t>Pisteytettävä kokemus GeoServer-toimeksiannoista</t>
  </si>
  <si>
    <t>Pisteytettävä kokemus PostgreSQL ja PostGIS-toimeksiannoista</t>
  </si>
  <si>
    <t>Pisteytettävä kokemus OracleDB-toimeksiannoista</t>
  </si>
  <si>
    <t>Pisteytettävä kokemus React ja Node.js-toimeksiannoista</t>
  </si>
  <si>
    <r>
      <t xml:space="preserve">Tämä liite on Tampereen kaupungin järjestämän Paikkatietojärjestelmien tukipalveluiden hankintaa koskevan tarjouskilpailun avainhenkilölomake, joka tulee palauttaa tarjouksen liitteenä. </t>
    </r>
    <r>
      <rPr>
        <b/>
        <sz val="10"/>
        <color theme="1"/>
        <rFont val="Calibri"/>
        <family val="2"/>
        <scheme val="minor"/>
      </rPr>
      <t xml:space="preserve">Tarjoajan tulee nimetä perehdytettävät avainhenkilöt alla sekä heidän vastaavuutensa asetettuihin vähimmäisvaatimuksiin välilehdillä </t>
    </r>
    <r>
      <rPr>
        <b/>
        <i/>
        <sz val="10"/>
        <color theme="1"/>
        <rFont val="Calibri"/>
        <family val="2"/>
        <scheme val="minor"/>
      </rPr>
      <t xml:space="preserve">1. Työ- ja muu kokemus </t>
    </r>
    <r>
      <rPr>
        <b/>
        <sz val="10"/>
        <color theme="1"/>
        <rFont val="Calibri"/>
        <family val="2"/>
        <scheme val="minor"/>
      </rPr>
      <t xml:space="preserve">sekä </t>
    </r>
    <r>
      <rPr>
        <b/>
        <i/>
        <sz val="10"/>
        <color theme="1"/>
        <rFont val="Calibri"/>
        <family val="2"/>
        <scheme val="minor"/>
      </rPr>
      <t>2. Referenssivaatimukset</t>
    </r>
    <r>
      <rPr>
        <b/>
        <sz val="10"/>
        <color theme="1"/>
        <rFont val="Calibri"/>
        <family val="2"/>
        <scheme val="minor"/>
      </rPr>
      <t xml:space="preserve">. </t>
    </r>
    <r>
      <rPr>
        <sz val="10"/>
        <color theme="1"/>
        <rFont val="Calibri"/>
        <family val="2"/>
        <scheme val="minor"/>
      </rPr>
      <t>Tämän lisäksi tarjoaja voi, mutta sen ei ole pakko esittää mitkä pisteytettävät kokonaisuudet täyttyvät. Kaikki täytettävät solut on korostettu vaaleansinisellä värillä.</t>
    </r>
  </si>
  <si>
    <r>
      <t xml:space="preserve">Nimeä tässä ne asiantuntijat, jotka on nimetty transitioprojektissa perehdytettäviksi avainhenkilöiksi. Avainhenkilöitä tulee nimetä </t>
    </r>
    <r>
      <rPr>
        <b/>
        <sz val="10"/>
        <rFont val="Calibri"/>
        <family val="2"/>
        <scheme val="minor"/>
      </rPr>
      <t>vähintään kaksi (2)</t>
    </r>
    <r>
      <rPr>
        <sz val="10"/>
        <rFont val="Calibri"/>
        <family val="2"/>
        <scheme val="minor"/>
      </rPr>
      <t xml:space="preserve"> ja heitä saa nimetä</t>
    </r>
    <r>
      <rPr>
        <b/>
        <sz val="10"/>
        <rFont val="Calibri"/>
        <family val="2"/>
        <scheme val="minor"/>
      </rPr>
      <t xml:space="preserve"> korkeintaan viisi (5). </t>
    </r>
    <r>
      <rPr>
        <sz val="10"/>
        <rFont val="Calibri"/>
        <family val="2"/>
        <scheme val="minor"/>
      </rPr>
      <t>Kunkin nimetyn avainhenkilön osalta tulee varautua toimittaamaan ansioluettelo, josta henkilön työkokemus ja ilmoitetut toimeksiannot ilmenevät tarkemmin.</t>
    </r>
  </si>
  <si>
    <r>
      <t xml:space="preserve">Työmäärä </t>
    </r>
    <r>
      <rPr>
        <i/>
        <sz val="10"/>
        <color theme="1"/>
        <rFont val="Calibri"/>
        <family val="2"/>
        <scheme val="minor"/>
      </rPr>
      <t>(htp)</t>
    </r>
  </si>
  <si>
    <t>Valitse vaatimuksen täyttävä avainhenkilö ja nimeä henkilön vaatimuksen täyttävät toimeksiannot.</t>
  </si>
  <si>
    <t>Pisteytettävä kokemus QGIS ja QField ohjelmistoihin liittyvistä GeoServer -toimeksiannoista</t>
  </si>
  <si>
    <r>
      <t xml:space="preserve">Kullakin nimetyllä henkilöllä tulee olla vähintään jotain pisteytettävää tai vähimmäisvaatimuksen mukaista kokemusta. </t>
    </r>
    <r>
      <rPr>
        <sz val="10"/>
        <rFont val="Calibri"/>
        <family val="2"/>
        <scheme val="minor"/>
      </rPr>
      <t>Muilta osin sillä, miten avainhenkilöt yhdessä täyttävät asetetut vähimmäisvaatimukset ja omaavat pisteytettävää kokemusta ei ole merkitystä;</t>
    </r>
    <r>
      <rPr>
        <b/>
        <sz val="10"/>
        <rFont val="Calibri"/>
        <family val="2"/>
        <scheme val="minor"/>
      </rPr>
      <t xml:space="preserve"> </t>
    </r>
    <r>
      <rPr>
        <sz val="10"/>
        <rFont val="Calibri"/>
        <family val="2"/>
        <scheme val="minor"/>
      </rPr>
      <t>On siten esimerkiksi täysin sallittua, että yksi henkilöistä täyttää kaikki vähimmäisvaatimukset ja muilla on vain pistettävää kokemusta.</t>
    </r>
    <r>
      <rPr>
        <b/>
        <sz val="10"/>
        <rFont val="Calibri"/>
        <family val="2"/>
        <scheme val="minor"/>
      </rPr>
      <t xml:space="preserve"> </t>
    </r>
    <r>
      <rPr>
        <sz val="10"/>
        <rFont val="Calibri"/>
        <family val="2"/>
        <scheme val="minor"/>
      </rPr>
      <t xml:space="preserve"> </t>
    </r>
    <r>
      <rPr>
        <b/>
        <sz val="10"/>
        <rFont val="Calibri"/>
        <family val="2"/>
        <scheme val="minor"/>
      </rPr>
      <t>Sellaisen henkilön nimeäminen, joilla ei ole ilmoitettu olevan mitään kokemusta, ei johda tarjouksen hylkäämiseen, mutta heitä ei katsota avainhenkilöiksi sopimuksen ehtojen soveltamisessa.</t>
    </r>
  </si>
  <si>
    <t>Vähimmäisvaatimus 1.1, Kokemus teknisen paikkatietoasiantuntijan tai -kehittäjän tehtävistä</t>
  </si>
  <si>
    <r>
      <t>Kaikkien välilehdillä 1. ja 2. asetettujen vähimmäisvaatimusten täyttyminen on ehdoton vähimmäisvaatimus, jonka täyttämättä jättäminen tulee johtamaan Tarjoajan sulkemiseen tarjouskilpailusta.</t>
    </r>
    <r>
      <rPr>
        <sz val="10"/>
        <color theme="1"/>
        <rFont val="Calibri"/>
        <family val="2"/>
        <scheme val="minor"/>
      </rPr>
      <t xml:space="preserve"> Pisteytettäviä kokonaisuuksia koskevien tietojen ilmoittaminen ei ole pakollista, mutta se on edellytys tarjousten vertailussa käytettävien pisteiden saamiseen.</t>
    </r>
  </si>
  <si>
    <r>
      <t xml:space="preserve">Huomaa myös kokemuksena esitettäviä toimeksiantoja kokevat vaatimukset välilehden 2. alun kiinnitetyillä riveillä. </t>
    </r>
    <r>
      <rPr>
        <sz val="10"/>
        <rFont val="Calibri"/>
        <family val="2"/>
        <scheme val="minor"/>
      </rPr>
      <t>Nämä vaatimukset koskevat niin vähimmäisvaatimusten mukaista kuin pisteytettävää kokemusta.</t>
    </r>
  </si>
  <si>
    <t>Valitse vaatimuksen täyttävä avainhenkilö ja kuvaa henkilön vaatimusta vastaavista työsuhteista.</t>
  </si>
  <si>
    <t>Pisteytettävä kokemus Microsoft Azure -toimeksiannoista</t>
  </si>
  <si>
    <t>KAIKKIA TÄLLÄ VÄLILEHDELLÄ ESITETTÄVIÄ TOIMEKSIANTOJA, ML. PISTEYTETTÄVÄ KOKEMUS, KOSKEVAT SEURAAVAT VÄHIMMÄISVAATIMUKSET</t>
  </si>
  <si>
    <t>Vähintään yhdellä (1) nimetyllä avainhenkilöllä tulee olla vähintään viiden (5) vuoden työkokemus teknisenä paikkatietoasiantuntijana tai -kehittäjänä toimimista. Relevantiksi tehtäviksi katsotaan tehtävät kuten paikkatietojärjestelmien suunnittelu, kehittäminen ja/tai ylläpito, mutta ei esimerkiksi pelkkä paikkatietoaineistojen tuottaminen.</t>
  </si>
  <si>
    <r>
      <t xml:space="preserve">Vähintään yhdellä (1) nimetyllä avainhenkilöllä tulee olla kokemusta vähintään kahdesta sellaisesta toimeksiannosta, jossa toimeksiannon kohteena on ollut Microsoft Azure -pilvialustalla ajettava sovellus, jonka sovelluksen Azure-ympäristön hallinnasta avainhenkilö on vastannut </t>
    </r>
    <r>
      <rPr>
        <i/>
        <sz val="10"/>
        <color theme="1"/>
        <rFont val="Calibri"/>
        <family val="2"/>
        <scheme val="minor"/>
      </rPr>
      <t>(mm. käytettäviin Azuren palveluihin liittyvä konfigurointi kattaen esim. YAML-tiedostojen kirjoittamisen tai käsin tehtävän määrittelyn, jne.).</t>
    </r>
  </si>
  <si>
    <r>
      <t xml:space="preserve">Avainhenkilön referenssinä esitettävässä toimeksiannossa toteutuneen kokonaistyömäärän tulee olla </t>
    </r>
    <r>
      <rPr>
        <b/>
        <sz val="10"/>
        <rFont val="Calibri"/>
        <family val="2"/>
        <scheme val="minor"/>
      </rPr>
      <t>vähintään kymmenen (10) henkilötyöpäivää</t>
    </r>
    <r>
      <rPr>
        <sz val="10"/>
        <rFont val="Calibri"/>
        <family val="2"/>
        <scheme val="minor"/>
      </rPr>
      <t>. Toimeksiannon ennakoidulla koolla tai muiden henkilöiden toimeksiannossa tekemällä työmäärällä ei ole merkitystä, vaan ainoastaan avainhenkilön omalla toteutuneella työmäärällä. Ilmoittamisen osalta riittää karkea suuruusluokka, josta ylittyminen käy selvästi ilmi (esim."yli 15 htp" tai "satoja päiviä" mutta ei "noin 10 htp")</t>
    </r>
  </si>
  <si>
    <t>Vähintään yhdellä (1) nimetyllä avainhenkilöllä tulee olla kokemusta vähintään kahdesta sellaisesta toimeksiannosta, jossa avainhenkilö on kehittänyt tai ylläpitänyt Oskari-pohjaista karttapalvelua, tai tehnyt sellaiseen liittynyttä teknistä konsultointia.</t>
  </si>
  <si>
    <t>Vähintään yhdellä (1) nimetyllä avainhenkilöllä tulee olla kokemusta vähintään kahdesta sellaisesta toimeksiannosta, jossa avainhenkilö on kehittänyt tai ylläpitänyt GeoServer-palvelinta tai sellaisen sisältänyttä järjestelmää, taikka tehnyt tällaiseen liittynyttä teknistä konsultointia.</t>
  </si>
  <si>
    <t>Vähintään yhdellä (1) nimetyllä avainhenkilöllä tulee olla kokemusta vähintään yhdestä sellaisesta toimeksiannosta, jossa avainhenkilö on kehittänyt tai ylläpitänyt paikkatietojen (geospatial data) säilyttämiseen käytettyä PostgreSQL-tietokantaa PostGIS-laajennoksella, taikka tehnyt tällaiseen liittynyttä teknistä konsultointia.</t>
  </si>
  <si>
    <t>Vähintään yhdellä (1) nimetyllä avainhenkilöllä tulee olla kokemusta vähintään yhdestä sellaisesta toimeksiannosta, jossa avainhenkilö on kehittänyt tai ylläpitänyt paikkatietojen (geospatial data) säilyttämiseen käytettyä OracleDB-tietokantaa, taikka tehnyt tällaiseen liittynyttä teknistä konsultointia.</t>
  </si>
  <si>
    <t>Vähintään yhdellä (1) nimetyllä avainhenkilöllä tulee olla kokemusta vähintään kahdesta sellaisesta toimeksiannosta, jossa avainhenkilö on kehittänyt tai ylläpitänyt React- ja Node.js-pohjaista verkkopalvelua, taikka tehnyt tällaiseen liittynyttä teknistä konsultointia.</t>
  </si>
  <si>
    <t>Vähintään yhdellä (1) nimetyllä avainhenkilöllä tulee olla kokemusta vähintään yhdestä sellaisesta toimeksiannosta, jossa avainhenkilö on vastannut Jenkins-ympäristön pystyttämisestä ja/tai sen hallinnoinnista, ml. yhden tai useamman CI/CD-pipelinen toteutus ja/tai ylläpito</t>
  </si>
  <si>
    <t>Osoituksena tekijän toteutumisesta ei hyväksytä kokemusta, jossa maankäyttö ja rakentaminen ei ole keskeisessä roolissa. Esim. työsuhde tai referenssit, joissa työnantaja tai toimeksiannon asiakas toimii tällä toimialalla, mutta jossa työsuhteen tehtävillä tai toimeksiannon kohteella ei ole siihen kuin ohimenevää liityntää, ei huomioda. Esimerkiksi sellaisen kunnan verkkosivun toteutus, jossa maankäytön ja rakentamisen toimiala esitellään, ei ole vaatimuksen mukaista kokemusta.</t>
  </si>
  <si>
    <t xml:space="preserve">Pisteytettävän tekijän toteutuminen tulee osoittaa esim. työsuhteen tehtävien, referenssin tai osana tutkintoa suoritettujen opintojen avulla. Vapaamuotoinen itseopiskelu ja sitä koskeva henkilön oma vakuutus kokemuksesta ei ole riittävä. </t>
  </si>
  <si>
    <t xml:space="preserve">Pisteytettävän tekijän toteutuminen tulee osoittaa esim. työsuhteen tehtävien tai referenssin muodossa. Vapaamuotoinen itseopiskelu ja sitä koskeva henkilön oma vakuutus kokemuksesta ei ole riittävä. </t>
  </si>
  <si>
    <t>Vähintään yhdellä (1) nimetyllä avainhenkilöllä tulee olla kokemusta vähintään yhdestä sellaisesta toimeksiannosta, jossa avainhenkilö on osallistunut Linux-palvelinympäristön hallinnointiin. Vaatimuksen mukaiseksi hallinnoinniksi riittää komentojen suorittaminen kyseisessä ympäristöstä, eikä henkilön ole tarvinnut esim. vastata koko ympäristöstä tai sen pystyttämisestä.</t>
  </si>
  <si>
    <t>Pisteytettävä kokemus Microsoft Azure AD liittyvistä toimeksiannoista</t>
  </si>
  <si>
    <t>Vähimmäisvaatimus 2.1, Nimettyjen avainhenkilöiden Oskari-kokemus</t>
  </si>
  <si>
    <t>Vähimmäisvaatimus 2.2, Nimettyjen avainhenkilöiden GeoServer-kokemus</t>
  </si>
  <si>
    <t>Vähimmäisvaatimus 2.3, Nimettyjen avainhenkilöiden PostgreSQL ja PostGIS kokemus</t>
  </si>
  <si>
    <t>Vähimmäisvaatimus 2.4, Nimettyjen avainhenkilöiden OracleDB-kokemus</t>
  </si>
  <si>
    <t>Vähimmäisvaatimus 2.5, Nimettyjen avainhenkilöiden React ja Node.js-kokemus</t>
  </si>
  <si>
    <t>Vähimmäisvaatimus 2.6, Nimettyjen avainhenkilöiden Microsoft Azure-kokemus</t>
  </si>
  <si>
    <t>Vähimmäisvaatimus 2.7, Nimettyjen avainhenkilöiden Jenkins-kokemus</t>
  </si>
  <si>
    <t>Vähimmäisvaatimus 2.8, Nimettyjen avainhenkilöiden Linux-kokemus</t>
  </si>
  <si>
    <r>
      <t xml:space="preserve">Tarjoaja saa vertailussa </t>
    </r>
    <r>
      <rPr>
        <b/>
        <i/>
        <sz val="10"/>
        <color theme="1"/>
        <rFont val="Calibri"/>
        <family val="2"/>
        <scheme val="minor"/>
      </rPr>
      <t>2 pistettä</t>
    </r>
    <r>
      <rPr>
        <i/>
        <sz val="10"/>
        <color theme="1"/>
        <rFont val="Calibri"/>
        <family val="2"/>
        <scheme val="minor"/>
      </rPr>
      <t>, mikäli vähintään yhdellä nimetyistä avainhenkilöistä on kokemusta vähintään yhdestä (1) sellaisesta toimeksiannosta, jossa avainhenkilö on ollut mukana suunnittelemassa tai toteuttamassa verkkopalvelun integraatiota Azure AD-palveluun. Kokemuksena hyväksytään niin verkkopalvelun puolelta kuin Azure AD puolelta tehty suunnittelu ja toteutus.</t>
    </r>
  </si>
  <si>
    <r>
      <t xml:space="preserve">Tarjoaja saa vertailussa </t>
    </r>
    <r>
      <rPr>
        <b/>
        <i/>
        <sz val="10"/>
        <color theme="1"/>
        <rFont val="Calibri"/>
        <family val="2"/>
        <scheme val="minor"/>
      </rPr>
      <t>2 pistettä</t>
    </r>
    <r>
      <rPr>
        <i/>
        <sz val="10"/>
        <color theme="1"/>
        <rFont val="Calibri"/>
        <family val="2"/>
        <scheme val="minor"/>
      </rPr>
      <t>, mikäli vähintään yhdellä nimetyistä avainhenkilöistä on kokemusta vähintään yhdestä (1) sellaisesta toimeksiannosta, jossa avainhenkilö on ollut mukana suunnittelemassa tai toteuttamassa QGIS ja/tai QField -ohjelmistojen sekä GeoServer-palvelimen välistä integraatiota. Kokemuksena hyväksytään niin QGISin ja/tai QFieldin puolelta kuin GeoServerin puolelta tehty suunnittelu ja toteutus. Integraation tarkemmalla sisällöllä, ts. mitä kaikkea siinä on siirretty, ei ole merkitystä.</t>
    </r>
  </si>
  <si>
    <r>
      <t xml:space="preserve">Tarjoaja saa vertailussa </t>
    </r>
    <r>
      <rPr>
        <b/>
        <i/>
        <sz val="10"/>
        <color theme="1"/>
        <rFont val="Calibri"/>
        <family val="2"/>
        <scheme val="minor"/>
      </rPr>
      <t>4 pistettä</t>
    </r>
    <r>
      <rPr>
        <i/>
        <sz val="10"/>
        <color theme="1"/>
        <rFont val="Calibri"/>
        <family val="2"/>
        <scheme val="minor"/>
      </rPr>
      <t>, mikäli vähimmäisvaatimuksen täyttävän henkilön lisäksi vähintään yhdellä muista perehdytettävistä avainhenkilöistä on kokemusta vähintään yhdestä (1) sellaisesta toimeksiannosta, jossa avainhenkilö on kehittänyt tai ylläpitänyt Oskari-pohjaista karttapalvelua, tai tehnyt sellaiseen liittynyttä teknistä konsultointia.</t>
    </r>
  </si>
  <si>
    <r>
      <t xml:space="preserve">Tarjoaja saa vertailussa </t>
    </r>
    <r>
      <rPr>
        <b/>
        <i/>
        <sz val="10"/>
        <color theme="1"/>
        <rFont val="Calibri"/>
        <family val="2"/>
        <scheme val="minor"/>
      </rPr>
      <t>4 pistettä</t>
    </r>
    <r>
      <rPr>
        <i/>
        <sz val="10"/>
        <color theme="1"/>
        <rFont val="Calibri"/>
        <family val="2"/>
        <scheme val="minor"/>
      </rPr>
      <t>, mikäli vähimmäisvaatimuksen täyttävän henkilön lisäksi vähintään yhdellä muista perehdytettävistä avainhenkilöistä on kokemusta vähintään yhdestä (1) sellaisesta toimeksiannosta, jossa avainhenkilö on kehittänyt tai ylläpitänyt GeoServer-ympäristöä tai sellaisen sisältänyttä järjestelmää, taikka tehnyt tällaiseen liittynyttä teknistä konsultointia.</t>
    </r>
  </si>
  <si>
    <r>
      <t xml:space="preserve">Tarjoaja saa vertailussa 1,5 pisteen sijaan </t>
    </r>
    <r>
      <rPr>
        <b/>
        <i/>
        <sz val="10"/>
        <color theme="1"/>
        <rFont val="Calibri"/>
        <family val="2"/>
        <scheme val="minor"/>
      </rPr>
      <t>3,5 pistettä</t>
    </r>
    <r>
      <rPr>
        <i/>
        <sz val="10"/>
        <color theme="1"/>
        <rFont val="Calibri"/>
        <family val="2"/>
        <scheme val="minor"/>
      </rPr>
      <t>, mikäli kumpikin edellä esitetyistä, vähimmäisvaatimuksen täyttävistä toimeksiannoista jatkuu edelleen tai päättyi korkeintaan 12 kuukautta ennen tarjouspyynnön julkaisua.</t>
    </r>
  </si>
  <si>
    <r>
      <t xml:space="preserve">Tarjoaja saa vertailussa 1 pisteen sijaan </t>
    </r>
    <r>
      <rPr>
        <b/>
        <i/>
        <sz val="10"/>
        <color theme="1"/>
        <rFont val="Calibri"/>
        <family val="2"/>
        <scheme val="minor"/>
      </rPr>
      <t>3,5 pistettä</t>
    </r>
    <r>
      <rPr>
        <i/>
        <sz val="10"/>
        <color theme="1"/>
        <rFont val="Calibri"/>
        <family val="2"/>
        <scheme val="minor"/>
      </rPr>
      <t>, mikäli kumpikin edellä esitetyistä, vähimmäisvaatimuksen täyttävistä toimeksiannoista jatkuu edelleen tai päättyi korkeintaan 12 kuukautta ennen tarjouspyynnön julkaisua.</t>
    </r>
  </si>
  <si>
    <r>
      <t xml:space="preserve">Tarjoaja saa vertailussa </t>
    </r>
    <r>
      <rPr>
        <b/>
        <i/>
        <sz val="10"/>
        <color theme="1"/>
        <rFont val="Calibri"/>
        <family val="2"/>
        <scheme val="minor"/>
      </rPr>
      <t>3 pistettä</t>
    </r>
    <r>
      <rPr>
        <i/>
        <sz val="10"/>
        <color theme="1"/>
        <rFont val="Calibri"/>
        <family val="2"/>
        <scheme val="minor"/>
      </rPr>
      <t>, mikäli vähimmäisvaatimuksen täyttävän henkilön lisäksi vähintään yhdellä muista perehdytettävistä avainhenkilöistä on kokemusta vähintään yhdestä (1) sellaisesta toimeksiannosta, jossa avainhenkilö on kehittänyt tai ylläpitänyt paikkatietojen (geospatial data) säilyttämiseen käytettyä PostgreSQL-tietokantaa PostGIS-laajennoksella, taikka tehnyt tällaiseen liittynyttä teknistä konsultointia.</t>
    </r>
  </si>
  <si>
    <r>
      <t xml:space="preserve">Tarjoaja saa vertailussa </t>
    </r>
    <r>
      <rPr>
        <b/>
        <i/>
        <sz val="10"/>
        <color theme="1"/>
        <rFont val="Calibri"/>
        <family val="2"/>
        <scheme val="minor"/>
      </rPr>
      <t>4 pistettä</t>
    </r>
    <r>
      <rPr>
        <i/>
        <sz val="10"/>
        <color theme="1"/>
        <rFont val="Calibri"/>
        <family val="2"/>
        <scheme val="minor"/>
      </rPr>
      <t>, mikäli vähimmäisvaatimuksen täyttävän henkilön lisäksi vähintään yhdellä muista perehdytettävistä avainhenkilöistä on kokemusta vähintään yhdestä (1) sellaisesta toimeksiannosta, jossa avainhenkilö on kehittänyt tai ylläpitänyt React- ja Node.js-pohjaista verkkopalvelua, taikka tehnyt tällaiseen liittynyttä teknistä konsultointia.</t>
    </r>
  </si>
  <si>
    <r>
      <t xml:space="preserve">Tarjoaja saa vertailussa 2 pisteen sijaan </t>
    </r>
    <r>
      <rPr>
        <b/>
        <i/>
        <sz val="10"/>
        <color theme="1"/>
        <rFont val="Calibri"/>
        <family val="2"/>
        <scheme val="minor"/>
      </rPr>
      <t>4 pistettä</t>
    </r>
    <r>
      <rPr>
        <i/>
        <sz val="10"/>
        <color theme="1"/>
        <rFont val="Calibri"/>
        <family val="2"/>
        <scheme val="minor"/>
      </rPr>
      <t xml:space="preserve">, mikäli kahdella (2) nimetyistä asiantuntijoista on kuvattua </t>
    </r>
    <r>
      <rPr>
        <b/>
        <i/>
        <sz val="10"/>
        <color theme="1"/>
        <rFont val="Calibri"/>
        <family val="2"/>
        <scheme val="minor"/>
      </rPr>
      <t>kokemusta maankäytön ja rakentamisen toimialalta.</t>
    </r>
  </si>
  <si>
    <r>
      <t xml:space="preserve">Tarjoaja saa vertailussa </t>
    </r>
    <r>
      <rPr>
        <b/>
        <i/>
        <sz val="10"/>
        <color theme="1"/>
        <rFont val="Calibri"/>
        <family val="2"/>
        <scheme val="minor"/>
      </rPr>
      <t>3 pistettä</t>
    </r>
    <r>
      <rPr>
        <i/>
        <sz val="10"/>
        <color theme="1"/>
        <rFont val="Calibri"/>
        <family val="2"/>
        <scheme val="minor"/>
      </rPr>
      <t>, mikäli vähimmäisvaatimuksen täyttävän henkilön lisäksi vähintään yhdellä muista perehdytettävistä avainhenkilöistä on kokemusta vähintään yhdestä (1) sellaisesta toimeksiannosta, jossa toimeksiannon kohteena on ollut Microsoft Azure -pilvialustalla ajettava sovellus, jonka ympäristön hallinnasta avainhenkilö on vastannut (mm. käytettäviin Azuren palveluihin liittyvä konfigurointi kattaen esim. YAML-tiedostojen kirjoittamisen tai käsin tehtävän määrittelyn, jne.).</t>
    </r>
  </si>
  <si>
    <t>Huomaa, että tässä esitetty tieto on puhtaasti ohjeellinen ja tarkoitettu lomakkeen tarkastamisen tueksi. Varsinainen vaatimusten täyttymisen arviointi tehdään osana tarjousten tarkastusta, jossa yhteydessä myös pisteytys tapahtuu.</t>
  </si>
  <si>
    <r>
      <t xml:space="preserve">Avainhenkilön referenssinä esitettävät toimeksiannot eivät saa olla </t>
    </r>
    <r>
      <rPr>
        <b/>
        <sz val="10"/>
        <rFont val="Calibri"/>
        <family val="2"/>
        <scheme val="minor"/>
      </rPr>
      <t xml:space="preserve">viittä (5) vuotta vanhempia </t>
    </r>
    <r>
      <rPr>
        <sz val="10"/>
        <rFont val="Calibri"/>
        <family val="2"/>
        <scheme val="minor"/>
      </rPr>
      <t>päättymispäivän mukaan laskettuna. Rajoite lasketaan tarjouspyynnön julkaisukuukaudesta, joten aikaisin sallittu päättymispäivä on 7/2017. Jatkuvien toimeksiantojen osalta voit ilmoittaa "Jatkuu"</t>
    </r>
  </si>
  <si>
    <r>
      <t xml:space="preserve">Tarjoaja saa vertailussa </t>
    </r>
    <r>
      <rPr>
        <b/>
        <i/>
        <sz val="10"/>
        <color theme="1"/>
        <rFont val="Calibri"/>
        <family val="2"/>
        <scheme val="minor"/>
      </rPr>
      <t>1,5 pistettä</t>
    </r>
    <r>
      <rPr>
        <i/>
        <sz val="10"/>
        <color theme="1"/>
        <rFont val="Calibri"/>
        <family val="2"/>
        <scheme val="minor"/>
      </rPr>
      <t>, mikäli yksi edellä esitetyistä, vähimmäisvaatimuksen täyttävistä toimeksiannoista jatkuu edelleen tai päättyi korkeintaan 12 kuukautta ennen tarjouspyynnön julkaisua,</t>
    </r>
    <r>
      <rPr>
        <b/>
        <i/>
        <sz val="10"/>
        <color theme="1"/>
        <rFont val="Calibri"/>
        <family val="2"/>
        <scheme val="minor"/>
      </rPr>
      <t xml:space="preserve"> eli aikaisintaan 7/2021</t>
    </r>
    <r>
      <rPr>
        <i/>
        <sz val="10"/>
        <color theme="1"/>
        <rFont val="Calibri"/>
        <family val="2"/>
        <scheme val="minor"/>
      </rPr>
      <t>.</t>
    </r>
  </si>
  <si>
    <r>
      <t xml:space="preserve">Tarjoaja saa vertailussa </t>
    </r>
    <r>
      <rPr>
        <b/>
        <i/>
        <sz val="10"/>
        <color theme="1"/>
        <rFont val="Calibri"/>
        <family val="2"/>
        <scheme val="minor"/>
      </rPr>
      <t>2 pistettä</t>
    </r>
    <r>
      <rPr>
        <i/>
        <sz val="10"/>
        <color theme="1"/>
        <rFont val="Calibri"/>
        <family val="2"/>
        <scheme val="minor"/>
      </rPr>
      <t>, mikäli edellä esitetty, vähimmäisvaatimuksen täyttäviä toimeksianto jatkuu edelleen tai päättyi korkeintaan 12 kuukautta ennen tarjouspyynnön julkaisua,</t>
    </r>
    <r>
      <rPr>
        <b/>
        <i/>
        <sz val="10"/>
        <color theme="1"/>
        <rFont val="Calibri"/>
        <family val="2"/>
        <scheme val="minor"/>
      </rPr>
      <t xml:space="preserve"> eli aikaisintaan 7/2021</t>
    </r>
    <r>
      <rPr>
        <i/>
        <sz val="10"/>
        <color theme="1"/>
        <rFont val="Calibri"/>
        <family val="2"/>
        <scheme val="minor"/>
      </rPr>
      <t>.</t>
    </r>
  </si>
  <si>
    <r>
      <t xml:space="preserve">Tarjoaja saa vertailussa </t>
    </r>
    <r>
      <rPr>
        <b/>
        <i/>
        <sz val="10"/>
        <color theme="1"/>
        <rFont val="Calibri"/>
        <family val="2"/>
        <scheme val="minor"/>
      </rPr>
      <t>2 pistettä</t>
    </r>
    <r>
      <rPr>
        <i/>
        <sz val="10"/>
        <color theme="1"/>
        <rFont val="Calibri"/>
        <family val="2"/>
        <scheme val="minor"/>
      </rPr>
      <t>, mikäli edellä esitetty, vähimmäisvaatimuksen täyttävä toimeksianto jatkuu edelleen tai päättyi korkeintaan 12 kuukautta ennen tarjouspyynnön julkaisua,</t>
    </r>
    <r>
      <rPr>
        <b/>
        <i/>
        <sz val="10"/>
        <color theme="1"/>
        <rFont val="Calibri"/>
        <family val="2"/>
        <scheme val="minor"/>
      </rPr>
      <t xml:space="preserve"> eli aikaisintaan 7/2021</t>
    </r>
    <r>
      <rPr>
        <i/>
        <sz val="10"/>
        <color theme="1"/>
        <rFont val="Calibri"/>
        <family val="2"/>
        <scheme val="minor"/>
      </rPr>
      <t>.</t>
    </r>
  </si>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</sst>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0"/>
      <color theme="1"/>
      <name val="Calibri"/>
      <family val="2"/>
      <scheme val="minor"/>
    </font>
    <font>
      <b/>
      <sz val="12"/>
      <name val="Calibri"/>
      <family val="2"/>
      <scheme val="minor"/>
    </font>
    <font>
      <b/>
      <sz val="10"/>
      <color theme="1"/>
      <name val="Calibri"/>
      <family val="2"/>
      <scheme val="minor"/>
    </font>
    <font>
      <sz val="12"/>
      <name val="Calibri"/>
      <family val="2"/>
      <scheme val="minor"/>
    </font>
    <font>
      <i/>
      <sz val="10"/>
      <color theme="1"/>
      <name val="Calibri"/>
      <family val="2"/>
      <scheme val="minor"/>
    </font>
    <font>
      <b/>
      <i/>
      <sz val="10"/>
      <color theme="1"/>
      <name val="Calibri"/>
      <family val="2"/>
      <scheme val="minor"/>
    </font>
    <font>
      <sz val="10"/>
      <name val="Calibri"/>
      <family val="2"/>
      <scheme val="minor"/>
    </font>
    <font>
      <b/>
      <sz val="14"/>
      <name val="Calibri"/>
      <family val="2"/>
      <scheme val="minor"/>
    </font>
    <font>
      <b/>
      <sz val="10"/>
      <color rgb="FF387422"/>
      <name val="Calibri"/>
      <family val="2"/>
      <scheme val="minor"/>
    </font>
    <font>
      <b/>
      <sz val="10"/>
      <name val="Calibri"/>
      <family val="2"/>
      <scheme val="minor"/>
    </font>
    <font>
      <sz val="10"/>
      <color rgb="FF000000"/>
      <name val="Calibri"/>
      <family val="2"/>
      <scheme val="minor"/>
    </font>
    <font>
      <b/>
      <sz val="10"/>
      <color rgb="FFFF0000"/>
      <name val="Calibri"/>
      <family val="2"/>
      <scheme val="minor"/>
    </font>
    <font>
      <sz val="10"/>
      <color rgb="FFFF0000"/>
      <name val="Calibri"/>
      <family val="2"/>
      <scheme val="minor"/>
    </font>
    <font>
      <sz val="8"/>
      <name val="Calibri"/>
      <family val="2"/>
      <scheme val="minor"/>
    </font>
    <font>
      <i/>
      <sz val="12"/>
      <name val="Calibri"/>
      <family val="2"/>
      <scheme val="minor"/>
    </font>
    <font>
      <b/>
      <sz val="10"/>
      <color theme="9" tint="-0.249977111117893"/>
      <name val="Calibri"/>
      <family val="2"/>
      <scheme val="minor"/>
    </font>
    <font>
      <b/>
      <i/>
      <sz val="12"/>
      <color rgb="FFFF0000"/>
      <name val="Calibri"/>
      <family val="2"/>
      <scheme val="minor"/>
    </font>
    <font>
      <i/>
      <sz val="1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rgb="FFFFCCCC"/>
        <bgColor indexed="64"/>
      </patternFill>
    </fill>
  </fills>
  <borders count="18">
    <border>
      <left/>
      <right/>
      <top/>
      <bottom/>
      <diagonal/>
    </border>
    <border>
      <left/>
      <right/>
      <top/>
      <bottom style="thin">
        <color indexed="64"/>
      </bottom>
      <diagonal/>
    </border>
    <border>
      <left/>
      <right style="dotted">
        <color indexed="64"/>
      </right>
      <top style="dotted">
        <color indexed="64"/>
      </top>
      <bottom/>
      <diagonal/>
    </border>
    <border>
      <left style="dotted">
        <color indexed="64"/>
      </left>
      <right/>
      <top style="dotted">
        <color indexed="64"/>
      </top>
      <bottom style="dotted">
        <color indexed="64"/>
      </bottom>
      <diagonal/>
    </border>
    <border>
      <left style="dotted">
        <color indexed="64"/>
      </left>
      <right/>
      <top style="thin">
        <color indexed="64"/>
      </top>
      <bottom style="dotted">
        <color indexed="64"/>
      </bottom>
      <diagonal/>
    </border>
    <border>
      <left/>
      <right/>
      <top style="thin">
        <color indexed="64"/>
      </top>
      <bottom/>
      <diagonal/>
    </border>
    <border>
      <left/>
      <right/>
      <top style="dotted">
        <color indexed="64"/>
      </top>
      <bottom/>
      <diagonal/>
    </border>
    <border>
      <left/>
      <right/>
      <top style="thin">
        <color indexed="64"/>
      </top>
      <bottom style="dotted">
        <color indexed="64"/>
      </bottom>
      <diagonal/>
    </border>
    <border>
      <left/>
      <right/>
      <top/>
      <bottom style="medium">
        <color rgb="FFD5121E"/>
      </bottom>
      <diagonal/>
    </border>
    <border>
      <left/>
      <right/>
      <top/>
      <bottom style="double">
        <color rgb="FFD5121E"/>
      </bottom>
      <diagonal/>
    </border>
    <border>
      <left/>
      <right style="dotted">
        <color indexed="64"/>
      </right>
      <top style="thin">
        <color indexed="64"/>
      </top>
      <bottom style="dotted">
        <color indexed="64"/>
      </bottom>
      <diagonal/>
    </border>
    <border>
      <left/>
      <right/>
      <top style="thin">
        <color indexed="64"/>
      </top>
      <bottom style="thin">
        <color indexed="64"/>
      </bottom>
      <diagonal/>
    </border>
    <border>
      <left/>
      <right style="dotted">
        <color indexed="64"/>
      </right>
      <top style="thin">
        <color indexed="64"/>
      </top>
      <bottom style="thin">
        <color indexed="64"/>
      </bottom>
      <diagonal/>
    </border>
    <border>
      <left/>
      <right style="dotted">
        <color indexed="64"/>
      </right>
      <top style="thin">
        <color indexed="64"/>
      </top>
      <bottom/>
      <diagonal/>
    </border>
    <border>
      <left style="dotted">
        <color indexed="64"/>
      </left>
      <right/>
      <top style="thin">
        <color indexed="64"/>
      </top>
      <bottom style="dashed">
        <color indexed="64"/>
      </bottom>
      <diagonal/>
    </border>
    <border>
      <left/>
      <right/>
      <top style="thin">
        <color indexed="64"/>
      </top>
      <bottom style="dashed">
        <color indexed="64"/>
      </bottom>
      <diagonal/>
    </border>
    <border>
      <left style="dotted">
        <color indexed="64"/>
      </left>
      <right/>
      <top style="dashed">
        <color indexed="64"/>
      </top>
      <bottom style="dashed">
        <color indexed="64"/>
      </bottom>
      <diagonal/>
    </border>
    <border>
      <left/>
      <right/>
      <top style="dashed">
        <color indexed="64"/>
      </top>
      <bottom style="dashed">
        <color indexed="64"/>
      </bottom>
      <diagonal/>
    </border>
  </borders>
  <cellStyleXfs count="1">
    <xf numFmtId="0" fontId="0" fillId="0" borderId="0"/>
  </cellStyleXfs>
  <cellXfs count="85">
    <xf numFmtId="0" fontId="0" fillId="0" borderId="0" xfId="0"/>
    <xf numFmtId="0" fontId="1" fillId="0" borderId="0" xfId="0" applyFont="1" applyAlignment="1" applyProtection="1">
      <alignment vertical="top" wrapText="1"/>
    </xf>
    <xf numFmtId="0" fontId="1" fillId="0" borderId="0" xfId="0" applyFont="1" applyBorder="1" applyAlignment="1" applyProtection="1">
      <alignment vertical="top" wrapText="1"/>
    </xf>
    <xf numFmtId="0" fontId="7" fillId="0" borderId="0" xfId="0" applyFont="1" applyAlignment="1" applyProtection="1">
      <alignment vertical="center" wrapText="1"/>
    </xf>
    <xf numFmtId="0" fontId="9" fillId="2" borderId="0" xfId="0" applyFont="1" applyFill="1" applyAlignment="1" applyProtection="1">
      <alignment horizontal="left" vertical="center" wrapText="1"/>
    </xf>
    <xf numFmtId="0" fontId="7" fillId="0" borderId="0" xfId="0" applyFont="1" applyBorder="1" applyAlignment="1" applyProtection="1">
      <alignment vertical="center" wrapText="1"/>
    </xf>
    <xf numFmtId="0" fontId="1" fillId="0" borderId="0" xfId="0" applyFont="1" applyBorder="1" applyAlignment="1" applyProtection="1">
      <alignment vertical="center" wrapText="1"/>
    </xf>
    <xf numFmtId="0" fontId="2" fillId="0" borderId="8" xfId="0" applyFont="1" applyFill="1" applyBorder="1" applyAlignment="1" applyProtection="1">
      <alignment vertical="center"/>
    </xf>
    <xf numFmtId="0" fontId="1" fillId="0" borderId="8" xfId="0" applyFont="1" applyBorder="1" applyAlignment="1" applyProtection="1">
      <alignment vertical="top"/>
    </xf>
    <xf numFmtId="0" fontId="4" fillId="2" borderId="9" xfId="0" applyFont="1" applyFill="1" applyBorder="1" applyAlignment="1" applyProtection="1">
      <alignment horizontal="left" vertical="center"/>
    </xf>
    <xf numFmtId="0" fontId="8" fillId="2" borderId="9" xfId="0" applyFont="1" applyFill="1" applyBorder="1" applyAlignment="1" applyProtection="1">
      <alignment vertical="center"/>
    </xf>
    <xf numFmtId="0" fontId="6" fillId="0" borderId="0" xfId="0" applyFont="1" applyBorder="1" applyAlignment="1" applyProtection="1">
      <alignment horizontal="left" vertical="center" wrapText="1"/>
    </xf>
    <xf numFmtId="0" fontId="1" fillId="0" borderId="8" xfId="0" applyFont="1" applyFill="1" applyBorder="1" applyAlignment="1" applyProtection="1">
      <alignment vertical="top"/>
    </xf>
    <xf numFmtId="0" fontId="1" fillId="0" borderId="0" xfId="0" applyFont="1" applyFill="1" applyAlignment="1" applyProtection="1">
      <alignment vertical="center" wrapText="1"/>
    </xf>
    <xf numFmtId="0" fontId="1" fillId="0" borderId="0" xfId="0" applyFont="1" applyFill="1" applyBorder="1" applyAlignment="1" applyProtection="1">
      <alignment vertical="center" wrapText="1"/>
    </xf>
    <xf numFmtId="0" fontId="1" fillId="0" borderId="0" xfId="0" applyFont="1" applyFill="1" applyAlignment="1" applyProtection="1">
      <alignment vertical="top" wrapText="1"/>
    </xf>
    <xf numFmtId="0" fontId="7" fillId="0" borderId="0" xfId="0" applyFont="1" applyAlignment="1" applyProtection="1">
      <alignment horizontal="left" vertical="center" wrapText="1"/>
    </xf>
    <xf numFmtId="0" fontId="8" fillId="2" borderId="9" xfId="0" applyFont="1" applyFill="1" applyBorder="1" applyAlignment="1" applyProtection="1">
      <alignment horizontal="left" vertical="center"/>
    </xf>
    <xf numFmtId="0" fontId="7" fillId="0" borderId="0" xfId="0" applyFont="1" applyFill="1" applyAlignment="1" applyProtection="1">
      <alignment horizontal="left" vertical="center" wrapText="1"/>
    </xf>
    <xf numFmtId="0" fontId="7" fillId="0" borderId="0" xfId="0" applyFont="1" applyFill="1" applyBorder="1" applyAlignment="1" applyProtection="1">
      <alignment horizontal="left" vertical="center" wrapText="1"/>
    </xf>
    <xf numFmtId="0" fontId="1" fillId="0" borderId="1" xfId="0" applyFont="1" applyBorder="1" applyAlignment="1" applyProtection="1">
      <alignment horizontal="left" vertical="center" wrapText="1"/>
    </xf>
    <xf numFmtId="0" fontId="1" fillId="0" borderId="0" xfId="0" quotePrefix="1" applyNumberFormat="1" applyFont="1" applyAlignment="1" applyProtection="1">
      <alignment horizontal="left" vertical="center" wrapText="1"/>
    </xf>
    <xf numFmtId="0" fontId="3" fillId="0" borderId="0" xfId="0" applyNumberFormat="1" applyFont="1" applyAlignment="1" applyProtection="1">
      <alignment horizontal="left" vertical="center" wrapText="1"/>
    </xf>
    <xf numFmtId="0" fontId="1" fillId="0" borderId="0" xfId="0" applyFont="1" applyBorder="1" applyAlignment="1" applyProtection="1">
      <alignment horizontal="left" vertical="center" wrapText="1"/>
    </xf>
    <xf numFmtId="0" fontId="16" fillId="0" borderId="0" xfId="0" quotePrefix="1" applyNumberFormat="1" applyFont="1" applyAlignment="1" applyProtection="1">
      <alignment horizontal="left" vertical="center" wrapText="1"/>
    </xf>
    <xf numFmtId="0" fontId="17" fillId="0" borderId="0" xfId="0" applyFont="1" applyAlignment="1" applyProtection="1">
      <alignment horizontal="center" vertical="top" wrapText="1"/>
    </xf>
    <xf numFmtId="49" fontId="1" fillId="3" borderId="3" xfId="0" applyNumberFormat="1" applyFont="1" applyFill="1" applyBorder="1" applyAlignment="1" applyProtection="1">
      <alignment vertical="center" wrapText="1"/>
      <protection locked="0"/>
    </xf>
    <xf numFmtId="0" fontId="7" fillId="2" borderId="0" xfId="0" applyFont="1" applyFill="1" applyAlignment="1" applyProtection="1">
      <alignment vertical="center" wrapText="1"/>
    </xf>
    <xf numFmtId="0" fontId="1" fillId="4" borderId="0" xfId="0" applyFont="1" applyFill="1" applyAlignment="1" applyProtection="1">
      <alignment vertical="center" wrapText="1"/>
    </xf>
    <xf numFmtId="0" fontId="0" fillId="4" borderId="0" xfId="0" applyFont="1" applyFill="1" applyAlignment="1" applyProtection="1">
      <alignment vertical="center" wrapText="1"/>
    </xf>
    <xf numFmtId="0" fontId="17" fillId="4" borderId="0" xfId="0" applyFont="1" applyFill="1" applyAlignment="1" applyProtection="1">
      <alignment horizontal="center" vertical="top" wrapText="1"/>
    </xf>
    <xf numFmtId="0" fontId="7" fillId="4" borderId="0" xfId="0" applyFont="1" applyFill="1" applyAlignment="1" applyProtection="1">
      <alignment vertical="center" wrapText="1"/>
    </xf>
    <xf numFmtId="0" fontId="7" fillId="4" borderId="0" xfId="0" applyFont="1" applyFill="1" applyAlignment="1" applyProtection="1">
      <alignment vertical="top" wrapText="1"/>
    </xf>
    <xf numFmtId="0" fontId="11" fillId="0" borderId="0" xfId="0" applyFont="1" applyFill="1" applyAlignment="1" applyProtection="1">
      <alignment horizontal="left" vertical="center" wrapText="1"/>
    </xf>
    <xf numFmtId="0" fontId="1" fillId="0" borderId="0" xfId="0" applyNumberFormat="1" applyFont="1" applyAlignment="1" applyProtection="1">
      <alignment horizontal="left" vertical="center" wrapText="1"/>
    </xf>
    <xf numFmtId="0" fontId="3" fillId="0" borderId="0" xfId="0" applyFont="1" applyBorder="1" applyAlignment="1" applyProtection="1">
      <alignment horizontal="left" vertical="center" wrapText="1"/>
    </xf>
    <xf numFmtId="0" fontId="3" fillId="0" borderId="11" xfId="0" applyFont="1" applyBorder="1" applyAlignment="1" applyProtection="1">
      <alignment horizontal="left" vertical="center" wrapText="1"/>
    </xf>
    <xf numFmtId="0" fontId="7" fillId="2" borderId="0" xfId="0" applyFont="1" applyFill="1" applyAlignment="1" applyProtection="1">
      <alignment horizontal="left" vertical="center" wrapText="1"/>
    </xf>
    <xf numFmtId="0" fontId="1" fillId="0" borderId="0" xfId="0" applyFont="1" applyBorder="1" applyAlignment="1" applyProtection="1">
      <alignment horizontal="left" vertical="top" wrapText="1"/>
    </xf>
    <xf numFmtId="0" fontId="5" fillId="0" borderId="0" xfId="0" applyFont="1" applyAlignment="1" applyProtection="1">
      <alignment horizontal="left" vertical="center" wrapText="1"/>
    </xf>
    <xf numFmtId="0" fontId="1" fillId="0" borderId="0" xfId="0" applyFont="1" applyAlignment="1" applyProtection="1">
      <alignment vertical="center" wrapText="1"/>
    </xf>
    <xf numFmtId="0" fontId="1" fillId="0" borderId="0" xfId="0" applyFont="1" applyAlignment="1" applyProtection="1">
      <alignment horizontal="left" vertical="center" wrapText="1"/>
    </xf>
    <xf numFmtId="49" fontId="1" fillId="3" borderId="4" xfId="0" applyNumberFormat="1" applyFont="1" applyFill="1" applyBorder="1" applyAlignment="1" applyProtection="1">
      <alignment horizontal="left" vertical="center" wrapText="1"/>
      <protection locked="0"/>
    </xf>
    <xf numFmtId="0" fontId="7" fillId="4" borderId="0" xfId="0" applyFont="1" applyFill="1" applyAlignment="1" applyProtection="1">
      <alignment horizontal="left" vertical="center" wrapText="1"/>
    </xf>
    <xf numFmtId="49" fontId="1" fillId="3" borderId="4" xfId="0" applyNumberFormat="1" applyFont="1" applyFill="1" applyBorder="1" applyAlignment="1" applyProtection="1">
      <alignment vertical="center" wrapText="1"/>
      <protection locked="0"/>
    </xf>
    <xf numFmtId="0" fontId="18" fillId="0" borderId="0" xfId="0" applyNumberFormat="1" applyFont="1" applyAlignment="1" applyProtection="1">
      <alignment horizontal="left" vertical="center" wrapText="1"/>
    </xf>
    <xf numFmtId="0" fontId="1" fillId="0" borderId="0" xfId="0" applyFont="1" applyBorder="1" applyAlignment="1" applyProtection="1">
      <alignment horizontal="left" vertical="top" wrapText="1"/>
    </xf>
    <xf numFmtId="0" fontId="7" fillId="2" borderId="0" xfId="0" applyFont="1" applyFill="1" applyAlignment="1" applyProtection="1">
      <alignment horizontal="left" vertical="center" wrapText="1"/>
    </xf>
    <xf numFmtId="49" fontId="1" fillId="3" borderId="14" xfId="0" applyNumberFormat="1" applyFont="1" applyFill="1" applyBorder="1" applyAlignment="1" applyProtection="1">
      <alignment horizontal="left" vertical="center" wrapText="1"/>
      <protection locked="0"/>
    </xf>
    <xf numFmtId="49" fontId="1" fillId="3" borderId="15" xfId="0" applyNumberFormat="1" applyFont="1" applyFill="1" applyBorder="1" applyAlignment="1" applyProtection="1">
      <alignment horizontal="left" vertical="center" wrapText="1"/>
      <protection locked="0"/>
    </xf>
    <xf numFmtId="49" fontId="1" fillId="3" borderId="16" xfId="0" applyNumberFormat="1" applyFont="1" applyFill="1" applyBorder="1" applyAlignment="1" applyProtection="1">
      <alignment horizontal="left" vertical="center" wrapText="1"/>
      <protection locked="0"/>
    </xf>
    <xf numFmtId="49" fontId="1" fillId="3" borderId="17" xfId="0" applyNumberFormat="1" applyFont="1" applyFill="1" applyBorder="1" applyAlignment="1" applyProtection="1">
      <alignment horizontal="left" vertical="center" wrapText="1"/>
      <protection locked="0"/>
    </xf>
    <xf numFmtId="0" fontId="10" fillId="2" borderId="11" xfId="0" applyFont="1" applyFill="1" applyBorder="1" applyAlignment="1" applyProtection="1">
      <alignment horizontal="left" vertical="center" wrapText="1"/>
    </xf>
    <xf numFmtId="0" fontId="10" fillId="2" borderId="12" xfId="0" applyFont="1" applyFill="1" applyBorder="1" applyAlignment="1" applyProtection="1">
      <alignment horizontal="left" vertical="center" wrapText="1"/>
    </xf>
    <xf numFmtId="0" fontId="12" fillId="2" borderId="11" xfId="0" applyFont="1" applyFill="1" applyBorder="1" applyAlignment="1" applyProtection="1">
      <alignment horizontal="left" vertical="center" wrapText="1"/>
    </xf>
    <xf numFmtId="0" fontId="12" fillId="2" borderId="12" xfId="0" applyFont="1" applyFill="1" applyBorder="1" applyAlignment="1" applyProtection="1">
      <alignment horizontal="left" vertical="center" wrapText="1"/>
    </xf>
    <xf numFmtId="0" fontId="3" fillId="0" borderId="0" xfId="0" applyFont="1" applyBorder="1" applyAlignment="1" applyProtection="1">
      <alignment horizontal="left" vertical="center" wrapText="1"/>
    </xf>
    <xf numFmtId="0" fontId="12" fillId="2" borderId="0" xfId="0" applyFont="1" applyFill="1" applyAlignment="1" applyProtection="1">
      <alignment horizontal="left" vertical="center" wrapText="1"/>
    </xf>
    <xf numFmtId="0" fontId="3" fillId="0" borderId="0" xfId="0" applyFont="1" applyBorder="1" applyAlignment="1" applyProtection="1">
      <alignment horizontal="left" vertical="top" wrapText="1"/>
    </xf>
    <xf numFmtId="0" fontId="10" fillId="2" borderId="0" xfId="0" applyFont="1" applyFill="1" applyAlignment="1" applyProtection="1">
      <alignment horizontal="left" vertical="center" wrapText="1"/>
    </xf>
    <xf numFmtId="0" fontId="1" fillId="0" borderId="0" xfId="0" applyNumberFormat="1" applyFont="1" applyAlignment="1" applyProtection="1">
      <alignment horizontal="left" vertical="center" wrapText="1"/>
    </xf>
    <xf numFmtId="0" fontId="11" fillId="0" borderId="0" xfId="0" applyFont="1" applyFill="1" applyAlignment="1" applyProtection="1">
      <alignment horizontal="left" vertical="center" wrapText="1"/>
    </xf>
    <xf numFmtId="0" fontId="3" fillId="0" borderId="11" xfId="0" applyFont="1" applyBorder="1" applyAlignment="1" applyProtection="1">
      <alignment horizontal="left" vertical="center" wrapText="1"/>
    </xf>
    <xf numFmtId="0" fontId="1" fillId="0" borderId="0" xfId="0" applyNumberFormat="1" applyFont="1" applyBorder="1" applyAlignment="1" applyProtection="1">
      <alignment horizontal="left" vertical="center" wrapText="1"/>
    </xf>
    <xf numFmtId="0" fontId="1" fillId="0" borderId="0" xfId="0" applyFont="1" applyAlignment="1" applyProtection="1">
      <alignment vertical="center" wrapText="1"/>
    </xf>
    <xf numFmtId="0" fontId="1" fillId="0" borderId="0" xfId="0" applyFont="1" applyAlignment="1" applyProtection="1">
      <alignment horizontal="left" vertical="center" wrapText="1"/>
    </xf>
    <xf numFmtId="0" fontId="3" fillId="0" borderId="5" xfId="0" applyFont="1" applyBorder="1" applyAlignment="1" applyProtection="1">
      <alignment horizontal="left" vertical="center" wrapText="1"/>
    </xf>
    <xf numFmtId="0" fontId="3" fillId="0" borderId="13" xfId="0" applyFont="1" applyBorder="1" applyAlignment="1" applyProtection="1">
      <alignment horizontal="left" vertical="center" wrapText="1"/>
    </xf>
    <xf numFmtId="0" fontId="3" fillId="0" borderId="5" xfId="0" applyFont="1" applyBorder="1" applyAlignment="1" applyProtection="1">
      <alignment horizontal="left" vertical="top" wrapText="1"/>
    </xf>
    <xf numFmtId="0" fontId="3" fillId="0" borderId="13" xfId="0" applyFont="1" applyBorder="1" applyAlignment="1" applyProtection="1">
      <alignment horizontal="left" vertical="top" wrapText="1"/>
    </xf>
    <xf numFmtId="0" fontId="15" fillId="2" borderId="9" xfId="0" applyFont="1" applyFill="1" applyBorder="1" applyAlignment="1" applyProtection="1">
      <alignment horizontal="left" vertical="center"/>
    </xf>
    <xf numFmtId="0" fontId="5" fillId="0" borderId="0" xfId="0" applyFont="1" applyAlignment="1" applyProtection="1">
      <alignment horizontal="left" vertical="center" wrapText="1"/>
    </xf>
    <xf numFmtId="49" fontId="1" fillId="3" borderId="4" xfId="0" applyNumberFormat="1" applyFont="1" applyFill="1" applyBorder="1" applyAlignment="1" applyProtection="1">
      <alignment horizontal="left" vertical="center" wrapText="1"/>
      <protection locked="0"/>
    </xf>
    <xf numFmtId="49" fontId="1" fillId="3" borderId="7" xfId="0" applyNumberFormat="1" applyFont="1" applyFill="1" applyBorder="1" applyAlignment="1" applyProtection="1">
      <alignment horizontal="left" vertical="center" wrapText="1"/>
      <protection locked="0"/>
    </xf>
    <xf numFmtId="0" fontId="5" fillId="0" borderId="0" xfId="0" applyFont="1" applyAlignment="1" applyProtection="1">
      <alignment horizontal="left" vertical="top" wrapText="1"/>
    </xf>
    <xf numFmtId="49" fontId="1" fillId="3" borderId="4" xfId="0" applyNumberFormat="1" applyFont="1" applyFill="1" applyBorder="1" applyAlignment="1" applyProtection="1">
      <alignment vertical="center" wrapText="1"/>
      <protection locked="0"/>
    </xf>
    <xf numFmtId="49" fontId="1" fillId="3" borderId="7" xfId="0" applyNumberFormat="1" applyFont="1" applyFill="1" applyBorder="1" applyAlignment="1" applyProtection="1">
      <alignment vertical="center" wrapText="1"/>
      <protection locked="0"/>
    </xf>
    <xf numFmtId="0" fontId="3" fillId="0" borderId="7" xfId="0" applyFont="1" applyBorder="1" applyAlignment="1" applyProtection="1">
      <alignment horizontal="left" vertical="center" wrapText="1"/>
    </xf>
    <xf numFmtId="0" fontId="3" fillId="0" borderId="10" xfId="0" applyFont="1" applyBorder="1" applyAlignment="1" applyProtection="1">
      <alignment horizontal="left" vertical="center" wrapText="1"/>
    </xf>
    <xf numFmtId="0" fontId="10" fillId="2" borderId="6" xfId="0" applyFont="1" applyFill="1" applyBorder="1" applyAlignment="1" applyProtection="1">
      <alignment horizontal="left" vertical="center" wrapText="1"/>
    </xf>
    <xf numFmtId="0" fontId="10" fillId="2" borderId="2" xfId="0" applyFont="1" applyFill="1" applyBorder="1" applyAlignment="1" applyProtection="1">
      <alignment horizontal="left" vertical="center" wrapText="1"/>
    </xf>
    <xf numFmtId="0" fontId="3" fillId="4" borderId="0" xfId="0" applyFont="1" applyFill="1" applyAlignment="1" applyProtection="1">
      <alignment horizontal="left" vertical="center" wrapText="1"/>
    </xf>
    <xf numFmtId="0" fontId="7" fillId="4" borderId="0" xfId="0" applyFont="1" applyFill="1" applyAlignment="1" applyProtection="1">
      <alignment horizontal="left" vertical="center" wrapText="1"/>
    </xf>
    <xf numFmtId="0" fontId="6" fillId="0" borderId="1" xfId="0" applyFont="1" applyBorder="1" applyAlignment="1" applyProtection="1">
      <alignment horizontal="left" vertical="center" wrapText="1"/>
    </xf>
    <xf numFmtId="0" fontId="5" fillId="0" borderId="0" xfId="0" applyFont="1" applyFill="1" applyAlignment="1" applyProtection="1">
      <alignment horizontal="left" vertical="center" wrapText="1"/>
    </xf>
  </cellXfs>
  <cellStyles count="1">
    <cellStyle name="Normal" xfId="0" builtinId="0"/>
  </cellStyles>
  <dxfs count="2">
    <dxf>
      <font>
        <color rgb="FFFF0000"/>
      </font>
    </dxf>
    <dxf>
      <font>
        <color rgb="FFFF0000"/>
      </font>
    </dxf>
  </dxfs>
  <tableStyles count="0" defaultTableStyle="TableStyleMedium2" defaultPivotStyle="PivotStyleLight16"/>
  <colors>
    <mruColors>
      <color rgb="FFFFCCCC"/>
      <color rgb="FFD5121E"/>
      <color rgb="FF346C9C"/>
      <color rgb="FFA4D0EB"/>
      <color rgb="FF0085CF"/>
      <color rgb="FF0000FF"/>
      <color rgb="FF008000"/>
      <color rgb="FFFEDADF"/>
      <color rgb="FFD8F1CF"/>
      <color rgb="FF4C9C2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B6649F-BBA7-4D53-95C4-D72E31E3DB3D}">
  <dimension ref="A1:R49"/>
  <sheetViews>
    <sheetView showGridLines="0" tabSelected="1" zoomScaleNormal="100" workbookViewId="0">
      <selection activeCell="D16" sqref="D16:G16"/>
    </sheetView>
  </sheetViews>
  <sheetFormatPr defaultColWidth="0" defaultRowHeight="12.75" zeroHeight="1" x14ac:dyDescent="0.25"/>
  <cols>
    <col min="1" max="1" width="8.5703125" style="40" customWidth="1"/>
    <col min="2" max="2" width="4.28515625" style="40" customWidth="1"/>
    <col min="3" max="3" width="30" style="40" customWidth="1"/>
    <col min="4" max="5" width="34.28515625" style="40" customWidth="1"/>
    <col min="6" max="6" width="25.7109375" style="40" customWidth="1"/>
    <col min="7" max="7" width="14.28515625" style="40" customWidth="1"/>
    <col min="8" max="8" width="8.5703125" style="40" customWidth="1"/>
    <col min="9" max="9" width="8.5703125" style="40" hidden="1" customWidth="1"/>
    <col min="10" max="10" width="11.42578125" style="40" hidden="1" customWidth="1"/>
    <col min="11" max="11" width="9.140625" style="40" hidden="1" customWidth="1"/>
    <col min="12" max="12" width="11.42578125" style="40" hidden="1" customWidth="1"/>
    <col min="13" max="13" width="9.140625" style="40" hidden="1" customWidth="1"/>
    <col min="14" max="18" width="11.42578125" style="40" hidden="1" customWidth="1"/>
    <col min="19" max="16384" width="9.140625" style="40" hidden="1"/>
  </cols>
  <sheetData>
    <row r="1" spans="2:12" ht="45" customHeight="1" x14ac:dyDescent="0.25"/>
    <row r="2" spans="2:12" s="1" customFormat="1" ht="30" customHeight="1" thickBot="1" x14ac:dyDescent="0.3">
      <c r="B2" s="7" t="s">
        <v>1</v>
      </c>
      <c r="C2" s="7"/>
      <c r="D2" s="8"/>
      <c r="E2" s="8"/>
      <c r="F2" s="8"/>
      <c r="G2" s="8"/>
    </row>
    <row r="3" spans="2:12" s="1" customFormat="1" x14ac:dyDescent="0.25">
      <c r="C3" s="38"/>
    </row>
    <row r="4" spans="2:12" s="1" customFormat="1" ht="51" customHeight="1" x14ac:dyDescent="0.25">
      <c r="B4" s="46" t="s">
        <v>39</v>
      </c>
      <c r="C4" s="46"/>
      <c r="D4" s="46"/>
      <c r="E4" s="46"/>
      <c r="F4" s="46"/>
      <c r="G4" s="46"/>
    </row>
    <row r="5" spans="2:12" s="1" customFormat="1" x14ac:dyDescent="0.25">
      <c r="C5" s="46"/>
      <c r="D5" s="46"/>
      <c r="E5" s="46"/>
      <c r="F5" s="46"/>
      <c r="G5" s="46"/>
    </row>
    <row r="6" spans="2:12" s="1" customFormat="1" ht="25.5" customHeight="1" x14ac:dyDescent="0.25">
      <c r="B6" s="58" t="s">
        <v>46</v>
      </c>
      <c r="C6" s="58"/>
      <c r="D6" s="58"/>
      <c r="E6" s="58"/>
      <c r="F6" s="58"/>
      <c r="G6" s="58"/>
    </row>
    <row r="7" spans="2:12" s="1" customFormat="1" ht="22.5" customHeight="1" x14ac:dyDescent="0.25">
      <c r="C7" s="2"/>
    </row>
    <row r="8" spans="2:12" s="3" customFormat="1" ht="30" customHeight="1" thickBot="1" x14ac:dyDescent="0.3">
      <c r="B8" s="9" t="s">
        <v>2</v>
      </c>
      <c r="C8" s="9"/>
      <c r="D8" s="10"/>
      <c r="E8" s="10"/>
      <c r="F8" s="10"/>
      <c r="G8" s="10"/>
    </row>
    <row r="9" spans="2:12" s="3" customFormat="1" ht="13.5" thickTop="1" x14ac:dyDescent="0.25">
      <c r="C9" s="4"/>
      <c r="E9" s="4"/>
    </row>
    <row r="10" spans="2:12" s="3" customFormat="1" ht="25.5" customHeight="1" x14ac:dyDescent="0.25">
      <c r="B10" s="47" t="s">
        <v>40</v>
      </c>
      <c r="C10" s="47"/>
      <c r="D10" s="47"/>
      <c r="E10" s="47"/>
      <c r="F10" s="47"/>
      <c r="G10" s="47"/>
    </row>
    <row r="11" spans="2:12" s="3" customFormat="1" x14ac:dyDescent="0.25">
      <c r="B11" s="37"/>
      <c r="C11" s="37"/>
      <c r="D11" s="37"/>
      <c r="E11" s="37"/>
      <c r="F11" s="37"/>
      <c r="G11" s="37"/>
    </row>
    <row r="12" spans="2:12" s="3" customFormat="1" ht="51" customHeight="1" x14ac:dyDescent="0.25">
      <c r="B12" s="59" t="s">
        <v>44</v>
      </c>
      <c r="C12" s="59"/>
      <c r="D12" s="59"/>
      <c r="E12" s="59"/>
      <c r="F12" s="59"/>
      <c r="G12" s="59"/>
    </row>
    <row r="13" spans="2:12" s="3" customFormat="1" x14ac:dyDescent="0.25">
      <c r="B13" s="37"/>
      <c r="C13" s="37"/>
      <c r="D13" s="37"/>
      <c r="E13" s="37"/>
      <c r="F13" s="37"/>
      <c r="G13" s="37"/>
    </row>
    <row r="14" spans="2:12" s="3" customFormat="1" ht="25.5" customHeight="1" x14ac:dyDescent="0.25">
      <c r="B14" s="59" t="s">
        <v>47</v>
      </c>
      <c r="C14" s="59"/>
      <c r="D14" s="59"/>
      <c r="E14" s="59"/>
      <c r="F14" s="59"/>
      <c r="G14" s="59"/>
    </row>
    <row r="15" spans="2:12" s="3" customFormat="1" x14ac:dyDescent="0.25">
      <c r="C15" s="37"/>
      <c r="D15" s="37"/>
      <c r="E15" s="37"/>
      <c r="F15" s="37"/>
      <c r="G15" s="37"/>
      <c r="H15" s="5"/>
      <c r="I15" s="5"/>
      <c r="K15" s="3">
        <v>1</v>
      </c>
    </row>
    <row r="16" spans="2:12" s="3" customFormat="1" ht="15" customHeight="1" x14ac:dyDescent="0.25">
      <c r="B16" s="54" t="s">
        <v>3</v>
      </c>
      <c r="C16" s="55"/>
      <c r="D16" s="48"/>
      <c r="E16" s="49"/>
      <c r="F16" s="49"/>
      <c r="G16" s="49"/>
      <c r="H16" s="5"/>
      <c r="I16" s="5"/>
      <c r="J16" s="3" t="b">
        <f>IF(ISBLANK(D16),FALSE,D16)</f>
        <v>0</v>
      </c>
      <c r="K16" s="3" t="str">
        <f>IF(J16=FALSE,"",MAX(K$15:K15)+1)</f>
        <v/>
      </c>
      <c r="L16" s="3" t="str" cm="1">
        <f t="array" ref="L16">IFERROR(INDEX($D$16:$D$20,SMALL(IF(ISTEXT($D$16:$D$20),ROW($A$1:$A$5),""),ROW(A1))),"")</f>
        <v/>
      </c>
    </row>
    <row r="17" spans="1:12" s="3" customFormat="1" ht="15" customHeight="1" x14ac:dyDescent="0.25">
      <c r="B17" s="54" t="s">
        <v>4</v>
      </c>
      <c r="C17" s="55"/>
      <c r="D17" s="50"/>
      <c r="E17" s="51"/>
      <c r="F17" s="51"/>
      <c r="G17" s="51"/>
      <c r="H17" s="5"/>
      <c r="I17" s="5"/>
      <c r="J17" s="3" t="b">
        <f t="shared" ref="J17:J20" si="0">IF(ISBLANK(D17),FALSE,D17)</f>
        <v>0</v>
      </c>
      <c r="K17" s="3" t="str">
        <f>IF(J17=FALSE,"",MAX(K$15:K16)+1)</f>
        <v/>
      </c>
      <c r="L17" s="3" t="str" cm="1">
        <f t="array" ref="L17">IFERROR(INDEX($D$16:$D$20,SMALL(IF(ISTEXT($D$16:$D$20),ROW($A$1:$A$5),""),ROW(A2))),"")</f>
        <v/>
      </c>
    </row>
    <row r="18" spans="1:12" s="3" customFormat="1" ht="15" customHeight="1" x14ac:dyDescent="0.25">
      <c r="B18" s="52" t="s">
        <v>5</v>
      </c>
      <c r="C18" s="53"/>
      <c r="D18" s="50"/>
      <c r="E18" s="51"/>
      <c r="F18" s="51"/>
      <c r="G18" s="51"/>
      <c r="H18" s="5"/>
      <c r="I18" s="5"/>
      <c r="J18" s="3" t="b">
        <f t="shared" si="0"/>
        <v>0</v>
      </c>
      <c r="K18" s="3" t="str">
        <f>IF(J18=FALSE,"",MAX(K$15:K17)+1)</f>
        <v/>
      </c>
      <c r="L18" s="3" t="str" cm="1">
        <f t="array" ref="L18">IFERROR(INDEX($D$16:$D$20,SMALL(IF(ISTEXT($D$16:$D$20),ROW($A$1:$A$5),""),ROW(A3))),"")</f>
        <v/>
      </c>
    </row>
    <row r="19" spans="1:12" s="3" customFormat="1" ht="15" customHeight="1" x14ac:dyDescent="0.25">
      <c r="B19" s="52" t="s">
        <v>6</v>
      </c>
      <c r="C19" s="53"/>
      <c r="D19" s="50"/>
      <c r="E19" s="51"/>
      <c r="F19" s="51"/>
      <c r="G19" s="51"/>
      <c r="H19" s="5"/>
      <c r="I19" s="5"/>
      <c r="J19" s="3" t="b">
        <f t="shared" si="0"/>
        <v>0</v>
      </c>
      <c r="K19" s="3" t="str">
        <f>IF(J19=FALSE,"",MAX(K$15:K18)+1)</f>
        <v/>
      </c>
      <c r="L19" s="3" t="str" cm="1">
        <f t="array" ref="L19">IFERROR(INDEX($D$16:$D$20,SMALL(IF(ISTEXT($D$16:$D$20),ROW($A$1:$A$5),""),ROW(A4))),"")</f>
        <v/>
      </c>
    </row>
    <row r="20" spans="1:12" s="3" customFormat="1" ht="12.75" customHeight="1" x14ac:dyDescent="0.25">
      <c r="B20" s="52" t="s">
        <v>7</v>
      </c>
      <c r="C20" s="53"/>
      <c r="D20" s="50"/>
      <c r="E20" s="51"/>
      <c r="F20" s="51"/>
      <c r="G20" s="51"/>
      <c r="H20" s="5"/>
      <c r="I20" s="5"/>
      <c r="J20" s="3" t="b">
        <f t="shared" si="0"/>
        <v>0</v>
      </c>
      <c r="K20" s="3" t="str">
        <f>IF(J20=FALSE,"",MAX(K$15:K19)+1)</f>
        <v/>
      </c>
      <c r="L20" s="3" t="str" cm="1">
        <f t="array" ref="L20">IFERROR(INDEX($D$16:$D$20,SMALL(IF(ISTEXT($D$16:$D$20),ROW($A$1:$A$5),""),ROW(A5))),"")</f>
        <v/>
      </c>
    </row>
    <row r="21" spans="1:12" s="3" customFormat="1" x14ac:dyDescent="0.25">
      <c r="C21" s="37"/>
      <c r="D21" s="37"/>
      <c r="E21" s="37"/>
      <c r="F21" s="37"/>
      <c r="G21" s="37"/>
    </row>
    <row r="22" spans="1:12" s="3" customFormat="1" ht="25.5" customHeight="1" x14ac:dyDescent="0.25">
      <c r="B22" s="47" t="s">
        <v>29</v>
      </c>
      <c r="C22" s="47"/>
      <c r="D22" s="47"/>
      <c r="E22" s="47"/>
      <c r="F22" s="47"/>
      <c r="G22" s="47"/>
    </row>
    <row r="23" spans="1:12" s="3" customFormat="1" x14ac:dyDescent="0.25">
      <c r="C23" s="47"/>
      <c r="D23" s="47"/>
      <c r="E23" s="47"/>
      <c r="F23" s="47"/>
      <c r="G23" s="47"/>
    </row>
    <row r="24" spans="1:12" s="3" customFormat="1" ht="25.5" customHeight="1" x14ac:dyDescent="0.25">
      <c r="B24" s="57" t="s">
        <v>30</v>
      </c>
      <c r="C24" s="57"/>
      <c r="D24" s="57"/>
      <c r="E24" s="57"/>
      <c r="F24" s="57"/>
      <c r="G24" s="57"/>
    </row>
    <row r="25" spans="1:12" s="1" customFormat="1" ht="22.5" customHeight="1" x14ac:dyDescent="0.25">
      <c r="C25" s="2"/>
    </row>
    <row r="26" spans="1:12" s="16" customFormat="1" ht="30" customHeight="1" thickBot="1" x14ac:dyDescent="0.3">
      <c r="B26" s="9" t="s">
        <v>22</v>
      </c>
      <c r="C26" s="9"/>
      <c r="D26" s="17"/>
      <c r="E26" s="17"/>
      <c r="F26" s="17"/>
      <c r="G26" s="17"/>
    </row>
    <row r="27" spans="1:12" s="16" customFormat="1" ht="13.5" thickTop="1" x14ac:dyDescent="0.25">
      <c r="A27" s="18"/>
      <c r="B27" s="18"/>
      <c r="C27" s="19"/>
      <c r="D27" s="61"/>
      <c r="E27" s="61"/>
      <c r="F27" s="61"/>
      <c r="G27" s="33"/>
    </row>
    <row r="28" spans="1:12" s="41" customFormat="1" ht="18.75" customHeight="1" x14ac:dyDescent="0.25">
      <c r="B28" s="56" t="s">
        <v>23</v>
      </c>
      <c r="C28" s="56"/>
      <c r="D28" s="56"/>
      <c r="E28" s="20"/>
      <c r="F28" s="20"/>
      <c r="G28" s="23"/>
    </row>
    <row r="29" spans="1:12" s="41" customFormat="1" ht="15" customHeight="1" x14ac:dyDescent="0.25">
      <c r="B29" s="62" t="s">
        <v>24</v>
      </c>
      <c r="C29" s="62"/>
      <c r="D29" s="62"/>
      <c r="E29" s="36" t="s">
        <v>25</v>
      </c>
      <c r="F29" s="36" t="s">
        <v>28</v>
      </c>
      <c r="G29" s="36" t="s">
        <v>31</v>
      </c>
    </row>
    <row r="30" spans="1:12" s="34" customFormat="1" ht="25.5" customHeight="1" x14ac:dyDescent="0.25">
      <c r="B30" s="63" t="str">
        <f>'1. Työ- ja muu kokemus'!B2</f>
        <v>Vähimmäisvaatimus 1.1, Kokemus teknisen paikkatietoasiantuntijan tai -kehittäjän tehtävistä</v>
      </c>
      <c r="C30" s="63"/>
      <c r="D30" s="63"/>
      <c r="E30" s="34" t="str">
        <f>IF('1. Työ- ja muu kokemus'!D8="","",'1. Työ- ja muu kokemus'!D8)</f>
        <v/>
      </c>
      <c r="F30" s="21" t="str">
        <f>IF('1. Työ- ja muu kokemus'!D9="","Ei","Kyllä")</f>
        <v>Ei</v>
      </c>
      <c r="G30" s="24" t="str">
        <f>IF(OR('1. Työ- ja muu kokemus'!D8="",'1. Työ- ja muu kokemus'!D9=""),"Ei täyty","Täyttyy")</f>
        <v>Ei täyty</v>
      </c>
    </row>
    <row r="31" spans="1:12" s="34" customFormat="1" x14ac:dyDescent="0.25"/>
    <row r="32" spans="1:12" s="41" customFormat="1" ht="18.75" customHeight="1" x14ac:dyDescent="0.25">
      <c r="B32" s="56" t="s">
        <v>27</v>
      </c>
      <c r="C32" s="56"/>
      <c r="D32" s="56"/>
      <c r="E32" s="20"/>
      <c r="F32" s="20"/>
      <c r="G32" s="23"/>
    </row>
    <row r="33" spans="2:7" s="41" customFormat="1" ht="15" customHeight="1" x14ac:dyDescent="0.25">
      <c r="B33" s="62" t="s">
        <v>24</v>
      </c>
      <c r="C33" s="62"/>
      <c r="D33" s="62"/>
      <c r="E33" s="36" t="s">
        <v>25</v>
      </c>
      <c r="F33" s="36" t="s">
        <v>26</v>
      </c>
      <c r="G33" s="36" t="s">
        <v>31</v>
      </c>
    </row>
    <row r="34" spans="2:7" s="34" customFormat="1" ht="12.75" customHeight="1" x14ac:dyDescent="0.25">
      <c r="B34" s="63" t="str">
        <f>'2. Referenssivaatimukset'!B9</f>
        <v>Vähimmäisvaatimus 2.1, Nimettyjen avainhenkilöiden Oskari-kokemus</v>
      </c>
      <c r="C34" s="63"/>
      <c r="D34" s="63"/>
      <c r="E34" s="34" t="str">
        <f>IF('2. Referenssivaatimukset'!D15="","",'2. Referenssivaatimukset'!D15)</f>
        <v/>
      </c>
      <c r="F34" s="22" t="str">
        <f>_xlfn.CONCAT(SUM('2. Referenssivaatimukset'!J18:J19),"/2")</f>
        <v>0/2</v>
      </c>
      <c r="G34" s="24" t="str">
        <f>IF(OR('2. Referenssivaatimukset'!D15="",SUM('2. Referenssivaatimukset'!J18:J19)&lt;2),"Ei täyty","Täyttyy")</f>
        <v>Ei täyty</v>
      </c>
    </row>
    <row r="35" spans="2:7" s="34" customFormat="1" ht="12.75" customHeight="1" x14ac:dyDescent="0.25">
      <c r="B35" s="60" t="str">
        <f>'2. Referenssivaatimukset'!B35</f>
        <v>Vähimmäisvaatimus 2.2, Nimettyjen avainhenkilöiden GeoServer-kokemus</v>
      </c>
      <c r="C35" s="60"/>
      <c r="D35" s="60"/>
      <c r="E35" s="34" t="str">
        <f>IF('2. Referenssivaatimukset'!D41="","",'2. Referenssivaatimukset'!D41)</f>
        <v/>
      </c>
      <c r="F35" s="22" t="str">
        <f>_xlfn.CONCAT(SUM('2. Referenssivaatimukset'!J44:J45),"/2")</f>
        <v>0/2</v>
      </c>
      <c r="G35" s="24" t="str">
        <f>IF(OR('2. Referenssivaatimukset'!D41="",SUM('2. Referenssivaatimukset'!J44:J45)&lt;2),"Ei täyty","Täyttyy")</f>
        <v>Ei täyty</v>
      </c>
    </row>
    <row r="36" spans="2:7" s="34" customFormat="1" ht="12.75" customHeight="1" x14ac:dyDescent="0.25">
      <c r="B36" s="60" t="str">
        <f>'2. Referenssivaatimukset'!B72</f>
        <v>Vähimmäisvaatimus 2.3, Nimettyjen avainhenkilöiden PostgreSQL ja PostGIS kokemus</v>
      </c>
      <c r="C36" s="60"/>
      <c r="D36" s="60"/>
      <c r="E36" s="34" t="str">
        <f>IF('2. Referenssivaatimukset'!D78="","",'2. Referenssivaatimukset'!D78)</f>
        <v/>
      </c>
      <c r="F36" s="22" t="str">
        <f>_xlfn.CONCAT(SUM('2. Referenssivaatimukset'!J81),"/1")</f>
        <v>0/1</v>
      </c>
      <c r="G36" s="24" t="str">
        <f>IF(OR('2. Referenssivaatimukset'!D78="",SUM('2. Referenssivaatimukset'!J81)&lt;1),"Ei täyty","Täyttyy")</f>
        <v>Ei täyty</v>
      </c>
    </row>
    <row r="37" spans="2:7" s="34" customFormat="1" ht="12.75" customHeight="1" x14ac:dyDescent="0.25">
      <c r="B37" s="60" t="str">
        <f>'2. Referenssivaatimukset'!B96</f>
        <v>Vähimmäisvaatimus 2.4, Nimettyjen avainhenkilöiden OracleDB-kokemus</v>
      </c>
      <c r="C37" s="60"/>
      <c r="D37" s="60"/>
      <c r="E37" s="34" t="str">
        <f>IF('2. Referenssivaatimukset'!D102="","",'2. Referenssivaatimukset'!D102)</f>
        <v/>
      </c>
      <c r="F37" s="22" t="str">
        <f>_xlfn.CONCAT(SUM('2. Referenssivaatimukset'!J105),"/1")</f>
        <v>0/1</v>
      </c>
      <c r="G37" s="24" t="str">
        <f>IF(OR('2. Referenssivaatimukset'!D102="",SUM('2. Referenssivaatimukset'!J105)&lt;1),"Ei täyty","Täyttyy")</f>
        <v>Ei täyty</v>
      </c>
    </row>
    <row r="38" spans="2:7" s="34" customFormat="1" ht="12.75" customHeight="1" x14ac:dyDescent="0.25">
      <c r="B38" s="60" t="str">
        <f>'2. Referenssivaatimukset'!B111</f>
        <v>Vähimmäisvaatimus 2.5, Nimettyjen avainhenkilöiden React ja Node.js-kokemus</v>
      </c>
      <c r="C38" s="60"/>
      <c r="D38" s="60"/>
      <c r="E38" s="34" t="str">
        <f>IF('2. Referenssivaatimukset'!D117="","",'2. Referenssivaatimukset'!D117)</f>
        <v/>
      </c>
      <c r="F38" s="22" t="str">
        <f>_xlfn.CONCAT(SUM('2. Referenssivaatimukset'!J120:J121),"/2")</f>
        <v>0/2</v>
      </c>
      <c r="G38" s="24" t="str">
        <f>IF(OR('2. Referenssivaatimukset'!D117="",SUM('2. Referenssivaatimukset'!J120:J121)&lt;2),"Ei täyty","Täyttyy")</f>
        <v>Ei täyty</v>
      </c>
    </row>
    <row r="39" spans="2:7" s="34" customFormat="1" ht="12.75" customHeight="1" x14ac:dyDescent="0.25">
      <c r="B39" s="60" t="str">
        <f>'2. Referenssivaatimukset'!B134</f>
        <v>Vähimmäisvaatimus 2.6, Nimettyjen avainhenkilöiden Microsoft Azure-kokemus</v>
      </c>
      <c r="C39" s="60"/>
      <c r="D39" s="60"/>
      <c r="E39" s="34" t="str">
        <f>IF('2. Referenssivaatimukset'!D140="","",'2. Referenssivaatimukset'!D140)</f>
        <v/>
      </c>
      <c r="F39" s="22" t="str">
        <f>_xlfn.CONCAT(SUM('2. Referenssivaatimukset'!J143),"/1")</f>
        <v>0/1</v>
      </c>
      <c r="G39" s="24" t="str">
        <f>IF(OR('2. Referenssivaatimukset'!D140="",SUM('2. Referenssivaatimukset'!J143)&lt;1),"Ei täyty","Täyttyy")</f>
        <v>Ei täyty</v>
      </c>
    </row>
    <row r="40" spans="2:7" s="34" customFormat="1" ht="12.75" customHeight="1" x14ac:dyDescent="0.25">
      <c r="B40" s="60" t="str">
        <f>'2. Referenssivaatimukset'!B167</f>
        <v>Vähimmäisvaatimus 2.7, Nimettyjen avainhenkilöiden Jenkins-kokemus</v>
      </c>
      <c r="C40" s="60"/>
      <c r="D40" s="60"/>
      <c r="E40" s="34" t="str">
        <f>IF('2. Referenssivaatimukset'!D173="","",'2. Referenssivaatimukset'!D173)</f>
        <v/>
      </c>
      <c r="F40" s="22" t="str">
        <f>_xlfn.CONCAT(SUM('2. Referenssivaatimukset'!J176),"/1")</f>
        <v>0/1</v>
      </c>
      <c r="G40" s="24" t="str">
        <f>IF(OR('2. Referenssivaatimukset'!D173="",SUM('2. Referenssivaatimukset'!J176)&lt;1),"Ei täyty","Täyttyy")</f>
        <v>Ei täyty</v>
      </c>
    </row>
    <row r="41" spans="2:7" s="34" customFormat="1" ht="12.75" customHeight="1" x14ac:dyDescent="0.25">
      <c r="B41" s="60" t="str">
        <f>'2. Referenssivaatimukset'!B178</f>
        <v>Vähimmäisvaatimus 2.8, Nimettyjen avainhenkilöiden Linux-kokemus</v>
      </c>
      <c r="C41" s="60"/>
      <c r="D41" s="60"/>
      <c r="E41" s="34" t="str">
        <f>IF('2. Referenssivaatimukset'!D174="","",'2. Referenssivaatimukset'!D174)</f>
        <v/>
      </c>
      <c r="F41" s="22" t="str">
        <f>_xlfn.CONCAT(SUM('2. Referenssivaatimukset'!J187),"/1")</f>
        <v>0/1</v>
      </c>
      <c r="G41" s="24" t="str">
        <f>IF(OR('2. Referenssivaatimukset'!D184="",SUM('2. Referenssivaatimukset'!J187)&lt;1),"Ei täyty","Täyttyy")</f>
        <v>Ei täyty</v>
      </c>
    </row>
    <row r="42" spans="2:7" s="34" customFormat="1" ht="12.75" customHeight="1" x14ac:dyDescent="0.25">
      <c r="F42" s="22"/>
      <c r="G42" s="24"/>
    </row>
    <row r="43" spans="2:7" s="34" customFormat="1" ht="24.75" customHeight="1" x14ac:dyDescent="0.25">
      <c r="B43" s="45" t="s">
        <v>83</v>
      </c>
      <c r="C43" s="45"/>
      <c r="D43" s="45"/>
      <c r="E43" s="45"/>
      <c r="F43" s="45"/>
      <c r="G43" s="45"/>
    </row>
    <row r="44" spans="2:7" s="34" customFormat="1" ht="45" customHeight="1" x14ac:dyDescent="0.25"/>
    <row r="45" spans="2:7" s="41" customFormat="1" hidden="1" x14ac:dyDescent="0.25"/>
    <row r="46" spans="2:7" s="41" customFormat="1" hidden="1" x14ac:dyDescent="0.25"/>
    <row r="47" spans="2:7" s="41" customFormat="1" hidden="1" x14ac:dyDescent="0.25"/>
    <row r="48" spans="2:7" s="41" customFormat="1" hidden="1" x14ac:dyDescent="0.25"/>
    <row r="49" s="41" customFormat="1" hidden="1" x14ac:dyDescent="0.25"/>
  </sheetData>
  <sheetProtection sheet="1" objects="1" scenarios="1"/>
  <mergeCells count="34">
    <mergeCell ref="B39:D39"/>
    <mergeCell ref="B20:C20"/>
    <mergeCell ref="B6:G6"/>
    <mergeCell ref="C23:G23"/>
    <mergeCell ref="B14:G14"/>
    <mergeCell ref="B41:D41"/>
    <mergeCell ref="D27:F27"/>
    <mergeCell ref="B12:G12"/>
    <mergeCell ref="B40:D40"/>
    <mergeCell ref="B28:D28"/>
    <mergeCell ref="B29:D29"/>
    <mergeCell ref="B30:D30"/>
    <mergeCell ref="B33:D33"/>
    <mergeCell ref="B34:D34"/>
    <mergeCell ref="B35:D35"/>
    <mergeCell ref="B36:D36"/>
    <mergeCell ref="B37:D37"/>
    <mergeCell ref="B38:D38"/>
    <mergeCell ref="B43:G43"/>
    <mergeCell ref="B4:G4"/>
    <mergeCell ref="B22:G22"/>
    <mergeCell ref="D16:G16"/>
    <mergeCell ref="D17:G17"/>
    <mergeCell ref="D18:G18"/>
    <mergeCell ref="D19:G19"/>
    <mergeCell ref="D20:G20"/>
    <mergeCell ref="B18:C18"/>
    <mergeCell ref="B17:C17"/>
    <mergeCell ref="B16:C16"/>
    <mergeCell ref="C5:G5"/>
    <mergeCell ref="B32:D32"/>
    <mergeCell ref="B24:G24"/>
    <mergeCell ref="B19:C19"/>
    <mergeCell ref="B10:G10"/>
  </mergeCells>
  <phoneticPr fontId="14" type="noConversion"/>
  <conditionalFormatting sqref="G1:G1048576">
    <cfRule type="cellIs" dxfId="1" priority="2" operator="equal">
      <formula>"Ei täyty"</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5FB3E4-9A0D-48D9-B01C-2DE72B492E06}">
  <dimension ref="A1:Q39"/>
  <sheetViews>
    <sheetView showGridLines="0" zoomScaleNormal="100" workbookViewId="0">
      <selection activeCell="D8" sqref="D8"/>
    </sheetView>
  </sheetViews>
  <sheetFormatPr defaultColWidth="0" defaultRowHeight="12.75" zeroHeight="1" x14ac:dyDescent="0.25"/>
  <cols>
    <col min="1" max="1" width="8.5703125" style="40" customWidth="1"/>
    <col min="2" max="2" width="2.85546875" style="40" customWidth="1"/>
    <col min="3" max="3" width="31.42578125" style="40" customWidth="1"/>
    <col min="4" max="4" width="108.5703125" style="40" customWidth="1"/>
    <col min="5" max="5" width="8.5703125" style="40" customWidth="1"/>
    <col min="6" max="6" width="11.42578125" style="40" hidden="1" customWidth="1"/>
    <col min="7" max="7" width="9.140625" style="40" hidden="1" customWidth="1"/>
    <col min="8" max="8" width="11.42578125" style="40" hidden="1" customWidth="1"/>
    <col min="9" max="9" width="9.140625" style="40" hidden="1" customWidth="1"/>
    <col min="10" max="17" width="11.42578125" style="40" hidden="1" customWidth="1"/>
    <col min="18" max="16384" width="9.140625" style="40" hidden="1"/>
  </cols>
  <sheetData>
    <row r="1" spans="2:5" ht="45" customHeight="1" x14ac:dyDescent="0.25"/>
    <row r="2" spans="2:5" s="1" customFormat="1" ht="30" customHeight="1" thickBot="1" x14ac:dyDescent="0.3">
      <c r="B2" s="7" t="s">
        <v>45</v>
      </c>
      <c r="C2" s="7"/>
      <c r="D2" s="12"/>
    </row>
    <row r="3" spans="2:5" s="1" customFormat="1" x14ac:dyDescent="0.25">
      <c r="C3" s="38"/>
    </row>
    <row r="4" spans="2:5" s="1" customFormat="1" ht="25.5" customHeight="1" x14ac:dyDescent="0.25">
      <c r="B4" s="46" t="s">
        <v>51</v>
      </c>
      <c r="C4" s="46"/>
      <c r="D4" s="46"/>
    </row>
    <row r="5" spans="2:5" s="1" customFormat="1" x14ac:dyDescent="0.25">
      <c r="C5" s="46"/>
      <c r="D5" s="46"/>
    </row>
    <row r="6" spans="2:5" ht="12.75" customHeight="1" x14ac:dyDescent="0.25">
      <c r="B6" s="65" t="s">
        <v>48</v>
      </c>
      <c r="C6" s="65"/>
      <c r="D6" s="65"/>
    </row>
    <row r="7" spans="2:5" x14ac:dyDescent="0.25">
      <c r="C7" s="41"/>
      <c r="D7" s="41"/>
    </row>
    <row r="8" spans="2:5" x14ac:dyDescent="0.25">
      <c r="B8" s="66" t="s">
        <v>8</v>
      </c>
      <c r="C8" s="67"/>
      <c r="D8" s="42" t="s">
        <v>88</v>
      </c>
      <c r="E8" s="6"/>
    </row>
    <row r="9" spans="2:5" x14ac:dyDescent="0.25">
      <c r="B9" s="68" t="s">
        <v>16</v>
      </c>
      <c r="C9" s="69"/>
      <c r="D9" s="42"/>
    </row>
    <row r="10" spans="2:5" ht="45" customHeight="1" x14ac:dyDescent="0.25"/>
    <row r="11" spans="2:5" ht="30" customHeight="1" thickBot="1" x14ac:dyDescent="0.3">
      <c r="B11" s="70" t="s">
        <v>32</v>
      </c>
      <c r="C11" s="70"/>
      <c r="D11" s="70"/>
    </row>
    <row r="12" spans="2:5" ht="13.5" thickTop="1" x14ac:dyDescent="0.25">
      <c r="B12" s="64"/>
      <c r="C12" s="64"/>
      <c r="D12" s="64"/>
    </row>
    <row r="13" spans="2:5" ht="38.25" customHeight="1" x14ac:dyDescent="0.25">
      <c r="B13" s="71" t="s">
        <v>19</v>
      </c>
      <c r="C13" s="71"/>
      <c r="D13" s="71"/>
    </row>
    <row r="14" spans="2:5" ht="12.75" customHeight="1" x14ac:dyDescent="0.25">
      <c r="B14" s="64"/>
      <c r="C14" s="64"/>
      <c r="D14" s="64"/>
    </row>
    <row r="15" spans="2:5" ht="25.5" customHeight="1" x14ac:dyDescent="0.25">
      <c r="B15" s="71" t="s">
        <v>61</v>
      </c>
      <c r="C15" s="71"/>
      <c r="D15" s="71"/>
    </row>
    <row r="16" spans="2:5" x14ac:dyDescent="0.25">
      <c r="B16" s="39"/>
      <c r="C16" s="39"/>
      <c r="D16" s="39"/>
    </row>
    <row r="17" spans="2:4" ht="38.25" customHeight="1" x14ac:dyDescent="0.25">
      <c r="B17" s="71" t="s">
        <v>60</v>
      </c>
      <c r="C17" s="71"/>
      <c r="D17" s="71"/>
    </row>
    <row r="18" spans="2:4" x14ac:dyDescent="0.25">
      <c r="B18" s="64"/>
      <c r="C18" s="64"/>
      <c r="D18" s="64"/>
    </row>
    <row r="19" spans="2:4" ht="12.75" customHeight="1" x14ac:dyDescent="0.25">
      <c r="B19" s="71" t="s">
        <v>81</v>
      </c>
      <c r="C19" s="71"/>
      <c r="D19" s="71"/>
    </row>
    <row r="20" spans="2:4" x14ac:dyDescent="0.25">
      <c r="B20" s="64"/>
      <c r="C20" s="64"/>
      <c r="D20" s="64"/>
    </row>
    <row r="21" spans="2:4" ht="12.75" customHeight="1" x14ac:dyDescent="0.25">
      <c r="B21" s="71" t="s">
        <v>17</v>
      </c>
      <c r="C21" s="71"/>
      <c r="D21" s="71"/>
    </row>
    <row r="22" spans="2:4" x14ac:dyDescent="0.25">
      <c r="C22" s="41"/>
      <c r="D22" s="41"/>
    </row>
    <row r="23" spans="2:4" x14ac:dyDescent="0.25">
      <c r="B23" s="66" t="s">
        <v>15</v>
      </c>
      <c r="C23" s="67"/>
      <c r="D23" s="42"/>
    </row>
    <row r="24" spans="2:4" x14ac:dyDescent="0.25">
      <c r="B24" s="68" t="s">
        <v>16</v>
      </c>
      <c r="C24" s="69"/>
      <c r="D24" s="42"/>
    </row>
    <row r="25" spans="2:4" ht="7.5" customHeight="1" x14ac:dyDescent="0.25">
      <c r="C25" s="41"/>
      <c r="D25" s="41"/>
    </row>
    <row r="26" spans="2:4" x14ac:dyDescent="0.25">
      <c r="B26" s="66" t="s">
        <v>18</v>
      </c>
      <c r="C26" s="67"/>
      <c r="D26" s="42"/>
    </row>
    <row r="27" spans="2:4" x14ac:dyDescent="0.25">
      <c r="B27" s="68" t="s">
        <v>16</v>
      </c>
      <c r="C27" s="69"/>
      <c r="D27" s="42"/>
    </row>
    <row r="28" spans="2:4" ht="22.5" customHeight="1" x14ac:dyDescent="0.25"/>
    <row r="29" spans="2:4" ht="30" customHeight="1" thickBot="1" x14ac:dyDescent="0.3">
      <c r="B29" s="70" t="s">
        <v>33</v>
      </c>
      <c r="C29" s="70"/>
      <c r="D29" s="70"/>
    </row>
    <row r="30" spans="2:4" ht="13.5" thickTop="1" x14ac:dyDescent="0.25">
      <c r="B30" s="64"/>
      <c r="C30" s="64"/>
      <c r="D30" s="64"/>
    </row>
    <row r="31" spans="2:4" ht="25.5" customHeight="1" x14ac:dyDescent="0.25">
      <c r="B31" s="71" t="s">
        <v>21</v>
      </c>
      <c r="C31" s="71"/>
      <c r="D31" s="71"/>
    </row>
    <row r="32" spans="2:4" x14ac:dyDescent="0.25">
      <c r="B32" s="64"/>
      <c r="C32" s="64"/>
      <c r="D32" s="64"/>
    </row>
    <row r="33" spans="2:4" ht="25.5" customHeight="1" x14ac:dyDescent="0.25">
      <c r="B33" s="71" t="s">
        <v>62</v>
      </c>
      <c r="C33" s="71"/>
      <c r="D33" s="71"/>
    </row>
    <row r="34" spans="2:4" ht="12.75" customHeight="1" x14ac:dyDescent="0.25">
      <c r="B34" s="64"/>
      <c r="C34" s="64"/>
      <c r="D34" s="64"/>
    </row>
    <row r="35" spans="2:4" ht="12.75" customHeight="1" x14ac:dyDescent="0.25">
      <c r="B35" s="71" t="s">
        <v>20</v>
      </c>
      <c r="C35" s="71"/>
      <c r="D35" s="71"/>
    </row>
    <row r="36" spans="2:4" x14ac:dyDescent="0.25">
      <c r="C36" s="41"/>
      <c r="D36" s="41"/>
    </row>
    <row r="37" spans="2:4" x14ac:dyDescent="0.25">
      <c r="B37" s="66" t="s">
        <v>8</v>
      </c>
      <c r="C37" s="67"/>
      <c r="D37" s="42"/>
    </row>
    <row r="38" spans="2:4" x14ac:dyDescent="0.25">
      <c r="B38" s="66" t="s">
        <v>16</v>
      </c>
      <c r="C38" s="67"/>
      <c r="D38" s="42"/>
    </row>
    <row r="39" spans="2:4" ht="45" customHeight="1" x14ac:dyDescent="0.25">
      <c r="B39" s="6"/>
      <c r="C39" s="6"/>
    </row>
  </sheetData>
  <sheetProtection sheet="1" objects="1" scenarios="1"/>
  <mergeCells count="28">
    <mergeCell ref="B33:D33"/>
    <mergeCell ref="B34:D34"/>
    <mergeCell ref="B35:D35"/>
    <mergeCell ref="B37:C37"/>
    <mergeCell ref="B38:C38"/>
    <mergeCell ref="B29:D29"/>
    <mergeCell ref="B30:D30"/>
    <mergeCell ref="B31:D31"/>
    <mergeCell ref="B23:C23"/>
    <mergeCell ref="B24:C24"/>
    <mergeCell ref="B26:C26"/>
    <mergeCell ref="B27:C27"/>
    <mergeCell ref="B32:D32"/>
    <mergeCell ref="B4:D4"/>
    <mergeCell ref="C5:D5"/>
    <mergeCell ref="B6:D6"/>
    <mergeCell ref="B8:C8"/>
    <mergeCell ref="B9:C9"/>
    <mergeCell ref="B11:D11"/>
    <mergeCell ref="B12:D12"/>
    <mergeCell ref="B13:D13"/>
    <mergeCell ref="B14:D14"/>
    <mergeCell ref="B15:D15"/>
    <mergeCell ref="B18:D18"/>
    <mergeCell ref="B19:D19"/>
    <mergeCell ref="B17:D17"/>
    <mergeCell ref="B20:D20"/>
    <mergeCell ref="B21:D21"/>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error="Valitse arvo listalta." xr:uid="{B6FF828F-5B58-4AE8-948B-B878869F75F8}">
          <x14:formula1>
            <xm:f>OFFSET('Ohjeet ja yhteenveto'!$L$15,1,0,MAX('Ohjeet ja yhteenveto'!$K:$K),1)</xm:f>
          </x14:formula1>
          <xm:sqref>D8 D23 D26 D37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204325-15AB-49FD-81EB-051127ECAC36}">
  <dimension ref="A1:R188"/>
  <sheetViews>
    <sheetView showGridLines="0" zoomScaleNormal="100" workbookViewId="0">
      <pane ySplit="7" topLeftCell="A8" activePane="bottomLeft" state="frozen"/>
      <selection pane="bottomLeft" activeCell="D15" sqref="D15:G15"/>
    </sheetView>
  </sheetViews>
  <sheetFormatPr defaultColWidth="0" defaultRowHeight="12.75" zeroHeight="1" x14ac:dyDescent="0.25"/>
  <cols>
    <col min="1" max="1" width="8.5703125" style="40" customWidth="1"/>
    <col min="2" max="2" width="2.85546875" style="40" customWidth="1"/>
    <col min="3" max="3" width="31.42578125" style="40" customWidth="1"/>
    <col min="4" max="4" width="28.5703125" style="40" customWidth="1"/>
    <col min="5" max="5" width="48.5703125" style="40" customWidth="1"/>
    <col min="6" max="7" width="15.7109375" style="40" customWidth="1"/>
    <col min="8" max="8" width="8.5703125" style="40" customWidth="1"/>
    <col min="9" max="9" width="11.42578125" style="40" hidden="1" customWidth="1"/>
    <col min="10" max="10" width="9.140625" style="40" hidden="1" customWidth="1"/>
    <col min="11" max="11" width="11.42578125" style="40" hidden="1" customWidth="1"/>
    <col min="12" max="12" width="9.140625" style="40" hidden="1" customWidth="1"/>
    <col min="13" max="18" width="11.42578125" style="40" hidden="1" customWidth="1"/>
    <col min="19" max="16384" width="9.140625" style="40" hidden="1"/>
  </cols>
  <sheetData>
    <row r="1" spans="1:8" x14ac:dyDescent="0.25">
      <c r="A1" s="28"/>
      <c r="B1" s="28"/>
      <c r="C1" s="28"/>
      <c r="D1" s="28"/>
      <c r="E1" s="28"/>
      <c r="F1" s="28"/>
      <c r="G1" s="28"/>
      <c r="H1" s="28"/>
    </row>
    <row r="2" spans="1:8" x14ac:dyDescent="0.25">
      <c r="A2" s="28"/>
      <c r="B2" s="81" t="s">
        <v>50</v>
      </c>
      <c r="C2" s="81"/>
      <c r="D2" s="81"/>
      <c r="E2" s="81"/>
      <c r="F2" s="81"/>
      <c r="G2" s="81"/>
      <c r="H2" s="28"/>
    </row>
    <row r="3" spans="1:8" x14ac:dyDescent="0.25">
      <c r="A3" s="28"/>
      <c r="B3" s="28"/>
      <c r="C3" s="28"/>
      <c r="D3" s="28"/>
      <c r="E3" s="28"/>
      <c r="F3" s="28"/>
      <c r="G3" s="28"/>
      <c r="H3" s="28"/>
    </row>
    <row r="4" spans="1:8" ht="25.5" customHeight="1" x14ac:dyDescent="0.25">
      <c r="A4" s="29"/>
      <c r="B4" s="30" t="s">
        <v>0</v>
      </c>
      <c r="C4" s="82" t="s">
        <v>84</v>
      </c>
      <c r="D4" s="82"/>
      <c r="E4" s="82"/>
      <c r="F4" s="82"/>
      <c r="G4" s="82"/>
      <c r="H4" s="31"/>
    </row>
    <row r="5" spans="1:8" x14ac:dyDescent="0.25">
      <c r="A5" s="28"/>
      <c r="B5" s="32"/>
      <c r="C5" s="43"/>
      <c r="D5" s="43"/>
      <c r="E5" s="43"/>
      <c r="F5" s="43"/>
      <c r="G5" s="43"/>
      <c r="H5" s="43"/>
    </row>
    <row r="6" spans="1:8" ht="38.25" customHeight="1" x14ac:dyDescent="0.25">
      <c r="A6" s="28"/>
      <c r="B6" s="30" t="s">
        <v>0</v>
      </c>
      <c r="C6" s="82" t="s">
        <v>53</v>
      </c>
      <c r="D6" s="82"/>
      <c r="E6" s="82"/>
      <c r="F6" s="82"/>
      <c r="G6" s="82"/>
      <c r="H6" s="31"/>
    </row>
    <row r="7" spans="1:8" x14ac:dyDescent="0.25">
      <c r="A7" s="28"/>
      <c r="B7" s="28"/>
      <c r="C7" s="28"/>
      <c r="D7" s="28"/>
      <c r="E7" s="28"/>
      <c r="F7" s="28"/>
      <c r="G7" s="28"/>
      <c r="H7" s="28"/>
    </row>
    <row r="8" spans="1:8" ht="45" customHeight="1" x14ac:dyDescent="0.25">
      <c r="B8" s="25"/>
      <c r="C8" s="37"/>
      <c r="D8" s="37"/>
      <c r="E8" s="37"/>
      <c r="F8" s="37"/>
      <c r="G8" s="37"/>
      <c r="H8" s="27"/>
    </row>
    <row r="9" spans="1:8" s="1" customFormat="1" ht="30" customHeight="1" thickBot="1" x14ac:dyDescent="0.3">
      <c r="B9" s="7" t="s">
        <v>65</v>
      </c>
      <c r="C9" s="7"/>
      <c r="D9" s="12"/>
      <c r="E9" s="12"/>
      <c r="F9" s="12"/>
      <c r="G9" s="12"/>
    </row>
    <row r="10" spans="1:8" s="1" customFormat="1" x14ac:dyDescent="0.25">
      <c r="C10" s="38"/>
    </row>
    <row r="11" spans="1:8" s="1" customFormat="1" ht="25.5" customHeight="1" x14ac:dyDescent="0.25">
      <c r="B11" s="46" t="s">
        <v>54</v>
      </c>
      <c r="C11" s="46"/>
      <c r="D11" s="46"/>
      <c r="E11" s="46"/>
      <c r="F11" s="46"/>
      <c r="G11" s="46"/>
    </row>
    <row r="12" spans="1:8" s="1" customFormat="1" x14ac:dyDescent="0.25">
      <c r="C12" s="46"/>
      <c r="D12" s="46"/>
      <c r="E12" s="46"/>
      <c r="F12" s="46"/>
      <c r="G12" s="46"/>
    </row>
    <row r="13" spans="1:8" ht="12.75" customHeight="1" x14ac:dyDescent="0.25">
      <c r="B13" s="65" t="s">
        <v>42</v>
      </c>
      <c r="C13" s="65"/>
      <c r="D13" s="65"/>
      <c r="E13" s="65"/>
      <c r="F13" s="65"/>
      <c r="G13" s="65"/>
    </row>
    <row r="14" spans="1:8" x14ac:dyDescent="0.25">
      <c r="C14" s="41"/>
      <c r="D14" s="41"/>
      <c r="E14" s="41"/>
      <c r="F14" s="41"/>
      <c r="G14" s="41"/>
    </row>
    <row r="15" spans="1:8" x14ac:dyDescent="0.25">
      <c r="B15" s="66" t="s">
        <v>8</v>
      </c>
      <c r="C15" s="67"/>
      <c r="D15" s="72"/>
      <c r="E15" s="73"/>
      <c r="F15" s="73"/>
      <c r="G15" s="73"/>
      <c r="H15" s="6"/>
    </row>
    <row r="16" spans="1:8" ht="7.5" customHeight="1" x14ac:dyDescent="0.25">
      <c r="C16" s="35"/>
      <c r="D16" s="35"/>
      <c r="E16" s="35"/>
      <c r="F16" s="35"/>
      <c r="G16" s="35"/>
    </row>
    <row r="17" spans="2:10" x14ac:dyDescent="0.25">
      <c r="C17" s="35"/>
      <c r="D17" s="11" t="s">
        <v>11</v>
      </c>
      <c r="E17" s="11" t="s">
        <v>12</v>
      </c>
      <c r="F17" s="11" t="s">
        <v>41</v>
      </c>
      <c r="G17" s="11" t="s">
        <v>13</v>
      </c>
    </row>
    <row r="18" spans="2:10" x14ac:dyDescent="0.25">
      <c r="B18" s="77" t="s">
        <v>9</v>
      </c>
      <c r="C18" s="78"/>
      <c r="D18" s="44"/>
      <c r="E18" s="44"/>
      <c r="F18" s="44"/>
      <c r="G18" s="44"/>
      <c r="J18" s="40">
        <f>IF(COUNTA(D18:G18)&gt;3,1,0)</f>
        <v>0</v>
      </c>
    </row>
    <row r="19" spans="2:10" x14ac:dyDescent="0.25">
      <c r="B19" s="79" t="s">
        <v>10</v>
      </c>
      <c r="C19" s="80"/>
      <c r="D19" s="26"/>
      <c r="E19" s="26"/>
      <c r="F19" s="26"/>
      <c r="G19" s="26"/>
      <c r="J19" s="40">
        <f>IF(COUNTA(D19:G19)&gt;3,1,0)</f>
        <v>0</v>
      </c>
    </row>
    <row r="20" spans="2:10" ht="22.5" customHeight="1" x14ac:dyDescent="0.25"/>
    <row r="21" spans="2:10" ht="30" customHeight="1" thickBot="1" x14ac:dyDescent="0.3">
      <c r="B21" s="70" t="s">
        <v>34</v>
      </c>
      <c r="C21" s="70"/>
      <c r="D21" s="70"/>
      <c r="E21" s="70"/>
      <c r="F21" s="70"/>
      <c r="G21" s="70"/>
    </row>
    <row r="22" spans="2:10" ht="13.5" thickTop="1" x14ac:dyDescent="0.25">
      <c r="B22" s="64"/>
      <c r="C22" s="64"/>
      <c r="D22" s="64"/>
      <c r="E22" s="64"/>
      <c r="F22" s="64"/>
      <c r="G22" s="64"/>
    </row>
    <row r="23" spans="2:10" ht="25.5" customHeight="1" x14ac:dyDescent="0.25">
      <c r="B23" s="84" t="s">
        <v>85</v>
      </c>
      <c r="C23" s="84"/>
      <c r="D23" s="84"/>
      <c r="E23" s="84"/>
      <c r="F23" s="84"/>
      <c r="G23" s="84"/>
    </row>
    <row r="24" spans="2:10" ht="25.5" customHeight="1" x14ac:dyDescent="0.25">
      <c r="B24" s="71" t="s">
        <v>77</v>
      </c>
      <c r="C24" s="71"/>
      <c r="D24" s="71"/>
      <c r="E24" s="71"/>
      <c r="F24" s="71"/>
      <c r="G24" s="71"/>
    </row>
    <row r="25" spans="2:10" x14ac:dyDescent="0.25">
      <c r="B25" s="64"/>
      <c r="C25" s="64"/>
      <c r="D25" s="64"/>
      <c r="E25" s="64"/>
      <c r="F25" s="64"/>
      <c r="G25" s="64"/>
    </row>
    <row r="26" spans="2:10" ht="25.5" customHeight="1" x14ac:dyDescent="0.25">
      <c r="B26" s="74" t="s">
        <v>75</v>
      </c>
      <c r="C26" s="74"/>
      <c r="D26" s="74"/>
      <c r="E26" s="74"/>
      <c r="F26" s="74"/>
      <c r="G26" s="74"/>
    </row>
    <row r="27" spans="2:10" x14ac:dyDescent="0.25">
      <c r="B27" s="64"/>
      <c r="C27" s="64"/>
      <c r="D27" s="64"/>
      <c r="E27" s="64"/>
      <c r="F27" s="64"/>
      <c r="G27" s="64"/>
    </row>
    <row r="28" spans="2:10" ht="12.75" customHeight="1" x14ac:dyDescent="0.25">
      <c r="B28" s="71" t="s">
        <v>42</v>
      </c>
      <c r="C28" s="71"/>
      <c r="D28" s="71"/>
      <c r="E28" s="71"/>
      <c r="F28" s="71"/>
      <c r="G28" s="71"/>
    </row>
    <row r="29" spans="2:10" x14ac:dyDescent="0.25">
      <c r="C29" s="41"/>
      <c r="D29" s="41"/>
      <c r="E29" s="41"/>
      <c r="F29" s="41"/>
      <c r="G29" s="41"/>
    </row>
    <row r="30" spans="2:10" x14ac:dyDescent="0.25">
      <c r="B30" s="66" t="s">
        <v>8</v>
      </c>
      <c r="C30" s="67"/>
      <c r="D30" s="72"/>
      <c r="E30" s="73"/>
      <c r="F30" s="73"/>
      <c r="G30" s="73"/>
    </row>
    <row r="31" spans="2:10" ht="7.5" customHeight="1" x14ac:dyDescent="0.25">
      <c r="C31" s="35"/>
      <c r="D31" s="35"/>
      <c r="E31" s="35"/>
      <c r="F31" s="35"/>
      <c r="G31" s="35"/>
    </row>
    <row r="32" spans="2:10" x14ac:dyDescent="0.25">
      <c r="C32" s="35"/>
      <c r="D32" s="11" t="s">
        <v>11</v>
      </c>
      <c r="E32" s="11" t="s">
        <v>12</v>
      </c>
      <c r="F32" s="11" t="s">
        <v>41</v>
      </c>
      <c r="G32" s="11" t="s">
        <v>13</v>
      </c>
    </row>
    <row r="33" spans="1:10" x14ac:dyDescent="0.25">
      <c r="B33" s="66" t="s">
        <v>14</v>
      </c>
      <c r="C33" s="67"/>
      <c r="D33" s="44"/>
      <c r="E33" s="44"/>
      <c r="F33" s="44"/>
      <c r="G33" s="44"/>
    </row>
    <row r="34" spans="1:10" s="13" customFormat="1" ht="45" customHeight="1" x14ac:dyDescent="0.25">
      <c r="A34" s="40"/>
      <c r="B34" s="14"/>
      <c r="C34" s="14"/>
    </row>
    <row r="35" spans="1:10" s="15" customFormat="1" ht="30" customHeight="1" thickBot="1" x14ac:dyDescent="0.3">
      <c r="A35" s="1"/>
      <c r="B35" s="7" t="s">
        <v>66</v>
      </c>
      <c r="C35" s="7"/>
      <c r="D35" s="12"/>
      <c r="E35" s="12"/>
      <c r="F35" s="12"/>
      <c r="G35" s="12"/>
    </row>
    <row r="36" spans="1:10" s="1" customFormat="1" x14ac:dyDescent="0.25">
      <c r="C36" s="38"/>
    </row>
    <row r="37" spans="1:10" s="1" customFormat="1" ht="25.5" customHeight="1" x14ac:dyDescent="0.25">
      <c r="B37" s="46" t="s">
        <v>55</v>
      </c>
      <c r="C37" s="46"/>
      <c r="D37" s="46"/>
      <c r="E37" s="46"/>
      <c r="F37" s="46"/>
      <c r="G37" s="46"/>
    </row>
    <row r="38" spans="1:10" s="1" customFormat="1" x14ac:dyDescent="0.25">
      <c r="C38" s="46"/>
      <c r="D38" s="46"/>
      <c r="E38" s="46"/>
      <c r="F38" s="46"/>
      <c r="G38" s="46"/>
    </row>
    <row r="39" spans="1:10" ht="12.75" customHeight="1" x14ac:dyDescent="0.25">
      <c r="B39" s="65" t="s">
        <v>42</v>
      </c>
      <c r="C39" s="65"/>
      <c r="D39" s="65"/>
      <c r="E39" s="65"/>
      <c r="F39" s="65"/>
      <c r="G39" s="65"/>
    </row>
    <row r="40" spans="1:10" x14ac:dyDescent="0.25">
      <c r="C40" s="41"/>
      <c r="D40" s="41"/>
      <c r="E40" s="41"/>
      <c r="F40" s="41"/>
      <c r="G40" s="41"/>
    </row>
    <row r="41" spans="1:10" x14ac:dyDescent="0.25">
      <c r="B41" s="66" t="s">
        <v>8</v>
      </c>
      <c r="C41" s="67"/>
      <c r="D41" s="72"/>
      <c r="E41" s="73"/>
      <c r="F41" s="73"/>
      <c r="G41" s="73"/>
      <c r="H41" s="6"/>
    </row>
    <row r="42" spans="1:10" ht="7.5" customHeight="1" x14ac:dyDescent="0.25">
      <c r="C42" s="35"/>
      <c r="D42" s="35"/>
      <c r="E42" s="35"/>
      <c r="F42" s="35"/>
      <c r="G42" s="35"/>
    </row>
    <row r="43" spans="1:10" x14ac:dyDescent="0.25">
      <c r="C43" s="35"/>
      <c r="D43" s="11" t="s">
        <v>11</v>
      </c>
      <c r="E43" s="11" t="s">
        <v>12</v>
      </c>
      <c r="F43" s="11" t="s">
        <v>41</v>
      </c>
      <c r="G43" s="11" t="s">
        <v>13</v>
      </c>
    </row>
    <row r="44" spans="1:10" x14ac:dyDescent="0.25">
      <c r="B44" s="77" t="s">
        <v>9</v>
      </c>
      <c r="C44" s="78"/>
      <c r="D44" s="44"/>
      <c r="E44" s="44"/>
      <c r="F44" s="44"/>
      <c r="G44" s="44"/>
      <c r="J44" s="40">
        <f>IF(COUNTA(D44:G44)&gt;3,1,0)</f>
        <v>0</v>
      </c>
    </row>
    <row r="45" spans="1:10" x14ac:dyDescent="0.25">
      <c r="B45" s="79" t="s">
        <v>10</v>
      </c>
      <c r="C45" s="80"/>
      <c r="D45" s="26"/>
      <c r="E45" s="26"/>
      <c r="F45" s="26"/>
      <c r="G45" s="26"/>
      <c r="J45" s="40">
        <f>IF(COUNTA(D45:G45)&gt;3,1,0)</f>
        <v>0</v>
      </c>
    </row>
    <row r="46" spans="1:10" ht="22.5" customHeight="1" x14ac:dyDescent="0.25"/>
    <row r="47" spans="1:10" ht="30" customHeight="1" thickBot="1" x14ac:dyDescent="0.3">
      <c r="B47" s="70" t="s">
        <v>35</v>
      </c>
      <c r="C47" s="70"/>
      <c r="D47" s="70"/>
      <c r="E47" s="70"/>
      <c r="F47" s="70"/>
      <c r="G47" s="70"/>
    </row>
    <row r="48" spans="1:10" ht="13.5" thickTop="1" x14ac:dyDescent="0.25">
      <c r="B48" s="64"/>
      <c r="C48" s="64"/>
      <c r="D48" s="64"/>
      <c r="E48" s="64"/>
      <c r="F48" s="64"/>
      <c r="G48" s="64"/>
    </row>
    <row r="49" spans="2:7" ht="25.5" customHeight="1" x14ac:dyDescent="0.25">
      <c r="B49" s="84" t="s">
        <v>85</v>
      </c>
      <c r="C49" s="84"/>
      <c r="D49" s="84"/>
      <c r="E49" s="84"/>
      <c r="F49" s="84"/>
      <c r="G49" s="84"/>
    </row>
    <row r="50" spans="2:7" ht="25.5" customHeight="1" x14ac:dyDescent="0.25">
      <c r="B50" s="71" t="s">
        <v>78</v>
      </c>
      <c r="C50" s="71"/>
      <c r="D50" s="71"/>
      <c r="E50" s="71"/>
      <c r="F50" s="71"/>
      <c r="G50" s="71"/>
    </row>
    <row r="51" spans="2:7" x14ac:dyDescent="0.25">
      <c r="B51" s="64"/>
      <c r="C51" s="64"/>
      <c r="D51" s="64"/>
      <c r="E51" s="64"/>
      <c r="F51" s="64"/>
      <c r="G51" s="64"/>
    </row>
    <row r="52" spans="2:7" ht="38.25" customHeight="1" x14ac:dyDescent="0.25">
      <c r="B52" s="74" t="s">
        <v>76</v>
      </c>
      <c r="C52" s="74"/>
      <c r="D52" s="74"/>
      <c r="E52" s="74"/>
      <c r="F52" s="74"/>
      <c r="G52" s="74"/>
    </row>
    <row r="53" spans="2:7" x14ac:dyDescent="0.25">
      <c r="B53" s="64"/>
      <c r="C53" s="64"/>
      <c r="D53" s="64"/>
      <c r="E53" s="64"/>
      <c r="F53" s="64"/>
      <c r="G53" s="64"/>
    </row>
    <row r="54" spans="2:7" ht="12.75" customHeight="1" x14ac:dyDescent="0.25">
      <c r="B54" s="71" t="s">
        <v>42</v>
      </c>
      <c r="C54" s="71"/>
      <c r="D54" s="71"/>
      <c r="E54" s="71"/>
      <c r="F54" s="71"/>
      <c r="G54" s="71"/>
    </row>
    <row r="55" spans="2:7" x14ac:dyDescent="0.25">
      <c r="C55" s="41"/>
      <c r="D55" s="41"/>
      <c r="E55" s="41"/>
      <c r="F55" s="41"/>
      <c r="G55" s="41"/>
    </row>
    <row r="56" spans="2:7" x14ac:dyDescent="0.25">
      <c r="B56" s="66" t="s">
        <v>8</v>
      </c>
      <c r="C56" s="67"/>
      <c r="D56" s="72"/>
      <c r="E56" s="73"/>
      <c r="F56" s="73"/>
      <c r="G56" s="73"/>
    </row>
    <row r="57" spans="2:7" ht="7.5" customHeight="1" x14ac:dyDescent="0.25">
      <c r="C57" s="35"/>
      <c r="D57" s="35"/>
      <c r="E57" s="35"/>
      <c r="F57" s="35"/>
      <c r="G57" s="35"/>
    </row>
    <row r="58" spans="2:7" x14ac:dyDescent="0.25">
      <c r="C58" s="35"/>
      <c r="D58" s="11" t="s">
        <v>11</v>
      </c>
      <c r="E58" s="11" t="s">
        <v>12</v>
      </c>
      <c r="F58" s="11" t="s">
        <v>41</v>
      </c>
      <c r="G58" s="11" t="s">
        <v>13</v>
      </c>
    </row>
    <row r="59" spans="2:7" x14ac:dyDescent="0.25">
      <c r="B59" s="66" t="s">
        <v>14</v>
      </c>
      <c r="C59" s="67"/>
      <c r="D59" s="44"/>
      <c r="E59" s="44"/>
      <c r="F59" s="44"/>
      <c r="G59" s="44"/>
    </row>
    <row r="60" spans="2:7" ht="22.5" customHeight="1" x14ac:dyDescent="0.25"/>
    <row r="61" spans="2:7" ht="30" customHeight="1" thickBot="1" x14ac:dyDescent="0.3">
      <c r="B61" s="70" t="s">
        <v>43</v>
      </c>
      <c r="C61" s="70"/>
      <c r="D61" s="70"/>
      <c r="E61" s="70"/>
      <c r="F61" s="70"/>
      <c r="G61" s="70"/>
    </row>
    <row r="62" spans="2:7" ht="13.5" thickTop="1" x14ac:dyDescent="0.25">
      <c r="B62" s="64"/>
      <c r="C62" s="64"/>
      <c r="D62" s="64"/>
      <c r="E62" s="64"/>
      <c r="F62" s="64"/>
      <c r="G62" s="64"/>
    </row>
    <row r="63" spans="2:7" ht="38.25" customHeight="1" x14ac:dyDescent="0.25">
      <c r="B63" s="74" t="s">
        <v>74</v>
      </c>
      <c r="C63" s="74"/>
      <c r="D63" s="74"/>
      <c r="E63" s="74"/>
      <c r="F63" s="74"/>
      <c r="G63" s="74"/>
    </row>
    <row r="64" spans="2:7" x14ac:dyDescent="0.25">
      <c r="B64" s="64"/>
      <c r="C64" s="64"/>
      <c r="D64" s="64"/>
      <c r="E64" s="64"/>
      <c r="F64" s="64"/>
      <c r="G64" s="64"/>
    </row>
    <row r="65" spans="1:8" ht="12.75" customHeight="1" x14ac:dyDescent="0.25">
      <c r="B65" s="71" t="s">
        <v>42</v>
      </c>
      <c r="C65" s="71"/>
      <c r="D65" s="71"/>
      <c r="E65" s="71"/>
      <c r="F65" s="71"/>
      <c r="G65" s="71"/>
    </row>
    <row r="66" spans="1:8" x14ac:dyDescent="0.25">
      <c r="C66" s="41"/>
      <c r="D66" s="41"/>
      <c r="E66" s="41"/>
      <c r="F66" s="41"/>
      <c r="G66" s="41"/>
    </row>
    <row r="67" spans="1:8" x14ac:dyDescent="0.25">
      <c r="B67" s="66" t="s">
        <v>8</v>
      </c>
      <c r="C67" s="67"/>
      <c r="D67" s="72"/>
      <c r="E67" s="73"/>
      <c r="F67" s="73"/>
      <c r="G67" s="73"/>
    </row>
    <row r="68" spans="1:8" ht="7.5" customHeight="1" x14ac:dyDescent="0.25">
      <c r="C68" s="35"/>
      <c r="D68" s="35"/>
      <c r="E68" s="35"/>
      <c r="F68" s="35"/>
      <c r="G68" s="35"/>
    </row>
    <row r="69" spans="1:8" x14ac:dyDescent="0.25">
      <c r="C69" s="35"/>
      <c r="D69" s="11" t="s">
        <v>11</v>
      </c>
      <c r="E69" s="11" t="s">
        <v>12</v>
      </c>
      <c r="F69" s="11" t="s">
        <v>41</v>
      </c>
      <c r="G69" s="11" t="s">
        <v>13</v>
      </c>
    </row>
    <row r="70" spans="1:8" x14ac:dyDescent="0.25">
      <c r="B70" s="66" t="s">
        <v>14</v>
      </c>
      <c r="C70" s="67"/>
      <c r="D70" s="44"/>
      <c r="E70" s="44"/>
      <c r="F70" s="44"/>
      <c r="G70" s="44"/>
    </row>
    <row r="71" spans="1:8" ht="45" customHeight="1" x14ac:dyDescent="0.25">
      <c r="A71" s="13"/>
      <c r="B71" s="13"/>
      <c r="C71" s="14"/>
      <c r="D71" s="13"/>
      <c r="E71" s="13"/>
      <c r="F71" s="13"/>
      <c r="G71" s="13"/>
      <c r="H71" s="13"/>
    </row>
    <row r="72" spans="1:8" s="1" customFormat="1" ht="30" customHeight="1" thickBot="1" x14ac:dyDescent="0.3">
      <c r="A72" s="15"/>
      <c r="B72" s="7" t="s">
        <v>67</v>
      </c>
      <c r="C72" s="7"/>
      <c r="D72" s="12"/>
      <c r="E72" s="12"/>
      <c r="F72" s="12"/>
      <c r="G72" s="12"/>
      <c r="H72" s="15"/>
    </row>
    <row r="73" spans="1:8" s="1" customFormat="1" x14ac:dyDescent="0.25">
      <c r="C73" s="38"/>
    </row>
    <row r="74" spans="1:8" s="1" customFormat="1" ht="25.5" customHeight="1" x14ac:dyDescent="0.25">
      <c r="B74" s="46" t="s">
        <v>56</v>
      </c>
      <c r="C74" s="46"/>
      <c r="D74" s="46"/>
      <c r="E74" s="46"/>
      <c r="F74" s="46"/>
      <c r="G74" s="46"/>
    </row>
    <row r="75" spans="1:8" s="1" customFormat="1" x14ac:dyDescent="0.25">
      <c r="C75" s="46"/>
      <c r="D75" s="46"/>
      <c r="E75" s="46"/>
      <c r="F75" s="46"/>
      <c r="G75" s="46"/>
    </row>
    <row r="76" spans="1:8" ht="12.75" customHeight="1" x14ac:dyDescent="0.25">
      <c r="B76" s="65" t="s">
        <v>42</v>
      </c>
      <c r="C76" s="65"/>
      <c r="D76" s="65"/>
      <c r="E76" s="65"/>
      <c r="F76" s="65"/>
      <c r="G76" s="65"/>
    </row>
    <row r="77" spans="1:8" x14ac:dyDescent="0.25">
      <c r="C77" s="41"/>
      <c r="D77" s="41"/>
      <c r="E77" s="41"/>
      <c r="F77" s="41"/>
      <c r="G77" s="41"/>
    </row>
    <row r="78" spans="1:8" x14ac:dyDescent="0.25">
      <c r="B78" s="66" t="s">
        <v>8</v>
      </c>
      <c r="C78" s="67"/>
      <c r="D78" s="72"/>
      <c r="E78" s="73"/>
      <c r="F78" s="73"/>
      <c r="G78" s="73"/>
      <c r="H78" s="6"/>
    </row>
    <row r="79" spans="1:8" ht="7.5" customHeight="1" x14ac:dyDescent="0.25">
      <c r="C79" s="35"/>
      <c r="D79" s="35"/>
      <c r="E79" s="35"/>
      <c r="F79" s="35"/>
      <c r="G79" s="35"/>
    </row>
    <row r="80" spans="1:8" x14ac:dyDescent="0.25">
      <c r="C80" s="35"/>
      <c r="D80" s="11" t="s">
        <v>11</v>
      </c>
      <c r="E80" s="11" t="s">
        <v>12</v>
      </c>
      <c r="F80" s="11" t="s">
        <v>41</v>
      </c>
      <c r="G80" s="11" t="s">
        <v>13</v>
      </c>
    </row>
    <row r="81" spans="2:10" x14ac:dyDescent="0.25">
      <c r="B81" s="66" t="s">
        <v>14</v>
      </c>
      <c r="C81" s="67"/>
      <c r="D81" s="44"/>
      <c r="E81" s="44"/>
      <c r="F81" s="44"/>
      <c r="G81" s="44"/>
      <c r="J81" s="40">
        <f>IF(COUNTA(D81:G81)&gt;3,1,0)</f>
        <v>0</v>
      </c>
    </row>
    <row r="82" spans="2:10" ht="22.5" customHeight="1" x14ac:dyDescent="0.25">
      <c r="B82" s="6"/>
      <c r="C82" s="6"/>
    </row>
    <row r="83" spans="2:10" ht="30" customHeight="1" thickBot="1" x14ac:dyDescent="0.3">
      <c r="B83" s="70" t="s">
        <v>36</v>
      </c>
      <c r="C83" s="70"/>
      <c r="D83" s="70"/>
      <c r="E83" s="70"/>
      <c r="F83" s="70"/>
      <c r="G83" s="70"/>
    </row>
    <row r="84" spans="2:10" ht="13.5" thickTop="1" x14ac:dyDescent="0.25">
      <c r="B84" s="64"/>
      <c r="C84" s="64"/>
      <c r="D84" s="64"/>
      <c r="E84" s="64"/>
      <c r="F84" s="64"/>
      <c r="G84" s="64"/>
    </row>
    <row r="85" spans="2:10" ht="25.5" customHeight="1" x14ac:dyDescent="0.25">
      <c r="B85" s="84" t="s">
        <v>86</v>
      </c>
      <c r="C85" s="84"/>
      <c r="D85" s="84"/>
      <c r="E85" s="84"/>
      <c r="F85" s="84"/>
      <c r="G85" s="84"/>
    </row>
    <row r="86" spans="2:10" x14ac:dyDescent="0.25">
      <c r="B86" s="64"/>
      <c r="C86" s="64"/>
      <c r="D86" s="64"/>
      <c r="E86" s="64"/>
      <c r="F86" s="64"/>
      <c r="G86" s="64"/>
    </row>
    <row r="87" spans="2:10" ht="38.25" customHeight="1" x14ac:dyDescent="0.25">
      <c r="B87" s="74" t="s">
        <v>79</v>
      </c>
      <c r="C87" s="74"/>
      <c r="D87" s="74"/>
      <c r="E87" s="74"/>
      <c r="F87" s="74"/>
      <c r="G87" s="74"/>
    </row>
    <row r="88" spans="2:10" x14ac:dyDescent="0.25">
      <c r="B88" s="64"/>
      <c r="C88" s="64"/>
      <c r="D88" s="64"/>
      <c r="E88" s="64"/>
      <c r="F88" s="64"/>
      <c r="G88" s="64"/>
    </row>
    <row r="89" spans="2:10" ht="12.75" customHeight="1" x14ac:dyDescent="0.25">
      <c r="B89" s="71" t="s">
        <v>42</v>
      </c>
      <c r="C89" s="71"/>
      <c r="D89" s="71"/>
      <c r="E89" s="71"/>
      <c r="F89" s="71"/>
      <c r="G89" s="71"/>
    </row>
    <row r="90" spans="2:10" x14ac:dyDescent="0.25">
      <c r="C90" s="41"/>
      <c r="D90" s="41"/>
      <c r="E90" s="41"/>
      <c r="F90" s="41"/>
      <c r="G90" s="41"/>
    </row>
    <row r="91" spans="2:10" x14ac:dyDescent="0.25">
      <c r="B91" s="66" t="s">
        <v>8</v>
      </c>
      <c r="C91" s="67"/>
      <c r="D91" s="72"/>
      <c r="E91" s="73"/>
      <c r="F91" s="73"/>
      <c r="G91" s="73"/>
    </row>
    <row r="92" spans="2:10" ht="7.5" customHeight="1" x14ac:dyDescent="0.25">
      <c r="C92" s="35"/>
      <c r="D92" s="35"/>
      <c r="E92" s="35"/>
      <c r="F92" s="35"/>
      <c r="G92" s="35"/>
    </row>
    <row r="93" spans="2:10" x14ac:dyDescent="0.25">
      <c r="C93" s="35"/>
      <c r="D93" s="11" t="s">
        <v>11</v>
      </c>
      <c r="E93" s="11" t="s">
        <v>12</v>
      </c>
      <c r="F93" s="11" t="s">
        <v>41</v>
      </c>
      <c r="G93" s="11" t="s">
        <v>13</v>
      </c>
    </row>
    <row r="94" spans="2:10" x14ac:dyDescent="0.25">
      <c r="B94" s="66" t="s">
        <v>14</v>
      </c>
      <c r="C94" s="67"/>
      <c r="D94" s="44"/>
      <c r="E94" s="44"/>
      <c r="F94" s="44"/>
      <c r="G94" s="44"/>
    </row>
    <row r="95" spans="2:10" s="13" customFormat="1" ht="45" customHeight="1" x14ac:dyDescent="0.25">
      <c r="C95" s="14"/>
    </row>
    <row r="96" spans="2:10" s="15" customFormat="1" ht="30" customHeight="1" thickBot="1" x14ac:dyDescent="0.3">
      <c r="B96" s="7" t="s">
        <v>68</v>
      </c>
      <c r="C96" s="7"/>
      <c r="D96" s="12"/>
      <c r="E96" s="12"/>
      <c r="F96" s="12"/>
      <c r="G96" s="12"/>
    </row>
    <row r="97" spans="1:10" s="1" customFormat="1" x14ac:dyDescent="0.25">
      <c r="C97" s="38"/>
    </row>
    <row r="98" spans="1:10" s="1" customFormat="1" ht="25.5" customHeight="1" x14ac:dyDescent="0.25">
      <c r="B98" s="46" t="s">
        <v>57</v>
      </c>
      <c r="C98" s="46"/>
      <c r="D98" s="46"/>
      <c r="E98" s="46"/>
      <c r="F98" s="46"/>
      <c r="G98" s="46"/>
    </row>
    <row r="99" spans="1:10" s="1" customFormat="1" x14ac:dyDescent="0.25">
      <c r="C99" s="46"/>
      <c r="D99" s="46"/>
      <c r="E99" s="46"/>
      <c r="F99" s="46"/>
      <c r="G99" s="46"/>
    </row>
    <row r="100" spans="1:10" ht="12.75" customHeight="1" x14ac:dyDescent="0.25">
      <c r="B100" s="65" t="s">
        <v>42</v>
      </c>
      <c r="C100" s="65"/>
      <c r="D100" s="65"/>
      <c r="E100" s="65"/>
      <c r="F100" s="65"/>
      <c r="G100" s="65"/>
    </row>
    <row r="101" spans="1:10" x14ac:dyDescent="0.25">
      <c r="C101" s="41"/>
      <c r="D101" s="41"/>
      <c r="E101" s="41"/>
      <c r="F101" s="41"/>
      <c r="G101" s="41"/>
    </row>
    <row r="102" spans="1:10" x14ac:dyDescent="0.25">
      <c r="B102" s="66" t="s">
        <v>8</v>
      </c>
      <c r="C102" s="67"/>
      <c r="D102" s="72"/>
      <c r="E102" s="73"/>
      <c r="F102" s="73"/>
      <c r="G102" s="73"/>
      <c r="H102" s="6"/>
    </row>
    <row r="103" spans="1:10" ht="7.5" customHeight="1" x14ac:dyDescent="0.25">
      <c r="C103" s="35"/>
      <c r="D103" s="35"/>
      <c r="E103" s="35"/>
      <c r="F103" s="35"/>
      <c r="G103" s="35"/>
    </row>
    <row r="104" spans="1:10" x14ac:dyDescent="0.25">
      <c r="C104" s="35"/>
      <c r="D104" s="11" t="s">
        <v>11</v>
      </c>
      <c r="E104" s="11" t="s">
        <v>12</v>
      </c>
      <c r="F104" s="11" t="s">
        <v>41</v>
      </c>
      <c r="G104" s="11" t="s">
        <v>13</v>
      </c>
    </row>
    <row r="105" spans="1:10" x14ac:dyDescent="0.25">
      <c r="B105" s="66" t="s">
        <v>14</v>
      </c>
      <c r="C105" s="67"/>
      <c r="D105" s="44"/>
      <c r="E105" s="44"/>
      <c r="F105" s="44"/>
      <c r="G105" s="44"/>
      <c r="J105" s="40">
        <f>IF(COUNTA(D105:G105)&gt;3,1,0)</f>
        <v>0</v>
      </c>
    </row>
    <row r="106" spans="1:10" ht="22.5" customHeight="1" x14ac:dyDescent="0.25">
      <c r="B106" s="6"/>
      <c r="C106" s="6"/>
    </row>
    <row r="107" spans="1:10" ht="30" customHeight="1" thickBot="1" x14ac:dyDescent="0.3">
      <c r="B107" s="70" t="s">
        <v>37</v>
      </c>
      <c r="C107" s="70"/>
      <c r="D107" s="70"/>
      <c r="E107" s="70"/>
      <c r="F107" s="70"/>
      <c r="G107" s="70"/>
    </row>
    <row r="108" spans="1:10" ht="13.5" thickTop="1" x14ac:dyDescent="0.25">
      <c r="B108" s="64"/>
      <c r="C108" s="64"/>
      <c r="D108" s="64"/>
      <c r="E108" s="64"/>
      <c r="F108" s="64"/>
      <c r="G108" s="64"/>
    </row>
    <row r="109" spans="1:10" ht="25.5" customHeight="1" x14ac:dyDescent="0.25">
      <c r="B109" s="84" t="s">
        <v>87</v>
      </c>
      <c r="C109" s="84"/>
      <c r="D109" s="84"/>
      <c r="E109" s="84"/>
      <c r="F109" s="84"/>
      <c r="G109" s="84"/>
    </row>
    <row r="110" spans="1:10" s="13" customFormat="1" ht="45" customHeight="1" x14ac:dyDescent="0.25">
      <c r="A110" s="40"/>
      <c r="C110" s="14"/>
    </row>
    <row r="111" spans="1:10" s="15" customFormat="1" ht="30" customHeight="1" thickBot="1" x14ac:dyDescent="0.3">
      <c r="A111" s="1"/>
      <c r="B111" s="7" t="s">
        <v>69</v>
      </c>
      <c r="C111" s="7"/>
      <c r="D111" s="12"/>
      <c r="E111" s="12"/>
      <c r="F111" s="12"/>
      <c r="G111" s="12"/>
    </row>
    <row r="112" spans="1:10" s="1" customFormat="1" x14ac:dyDescent="0.25">
      <c r="C112" s="38"/>
    </row>
    <row r="113" spans="2:10" s="1" customFormat="1" ht="25.5" customHeight="1" x14ac:dyDescent="0.25">
      <c r="B113" s="46" t="s">
        <v>58</v>
      </c>
      <c r="C113" s="46"/>
      <c r="D113" s="46"/>
      <c r="E113" s="46"/>
      <c r="F113" s="46"/>
      <c r="G113" s="46"/>
    </row>
    <row r="114" spans="2:10" s="1" customFormat="1" x14ac:dyDescent="0.25">
      <c r="C114" s="46"/>
      <c r="D114" s="46"/>
      <c r="E114" s="46"/>
      <c r="F114" s="46"/>
      <c r="G114" s="46"/>
    </row>
    <row r="115" spans="2:10" ht="12.75" customHeight="1" x14ac:dyDescent="0.25">
      <c r="B115" s="65" t="s">
        <v>42</v>
      </c>
      <c r="C115" s="65"/>
      <c r="D115" s="65"/>
      <c r="E115" s="65"/>
      <c r="F115" s="65"/>
      <c r="G115" s="65"/>
    </row>
    <row r="116" spans="2:10" x14ac:dyDescent="0.25">
      <c r="C116" s="41"/>
      <c r="D116" s="41"/>
      <c r="E116" s="41"/>
      <c r="F116" s="41"/>
      <c r="G116" s="41"/>
    </row>
    <row r="117" spans="2:10" x14ac:dyDescent="0.25">
      <c r="B117" s="66" t="s">
        <v>8</v>
      </c>
      <c r="C117" s="67"/>
      <c r="D117" s="72"/>
      <c r="E117" s="73"/>
      <c r="F117" s="73"/>
      <c r="G117" s="73"/>
      <c r="H117" s="6"/>
    </row>
    <row r="118" spans="2:10" ht="7.5" customHeight="1" x14ac:dyDescent="0.25">
      <c r="C118" s="35"/>
      <c r="D118" s="35"/>
      <c r="E118" s="35"/>
      <c r="F118" s="35"/>
      <c r="G118" s="35"/>
    </row>
    <row r="119" spans="2:10" x14ac:dyDescent="0.25">
      <c r="C119" s="35"/>
      <c r="D119" s="11" t="s">
        <v>11</v>
      </c>
      <c r="E119" s="11" t="s">
        <v>12</v>
      </c>
      <c r="F119" s="11" t="s">
        <v>41</v>
      </c>
      <c r="G119" s="11" t="s">
        <v>13</v>
      </c>
    </row>
    <row r="120" spans="2:10" x14ac:dyDescent="0.25">
      <c r="B120" s="77" t="s">
        <v>9</v>
      </c>
      <c r="C120" s="78"/>
      <c r="D120" s="44"/>
      <c r="E120" s="44"/>
      <c r="F120" s="44"/>
      <c r="G120" s="44"/>
      <c r="J120" s="40">
        <f>IF(COUNTA(D120:G120)&gt;3,1,0)</f>
        <v>0</v>
      </c>
    </row>
    <row r="121" spans="2:10" x14ac:dyDescent="0.25">
      <c r="B121" s="79" t="s">
        <v>10</v>
      </c>
      <c r="C121" s="80"/>
      <c r="D121" s="26"/>
      <c r="E121" s="26"/>
      <c r="F121" s="26"/>
      <c r="G121" s="26"/>
      <c r="J121" s="40">
        <f>IF(COUNTA(D121:G121)&gt;3,1,0)</f>
        <v>0</v>
      </c>
    </row>
    <row r="122" spans="2:10" ht="22.5" customHeight="1" x14ac:dyDescent="0.25"/>
    <row r="123" spans="2:10" ht="30" customHeight="1" thickBot="1" x14ac:dyDescent="0.3">
      <c r="B123" s="70" t="s">
        <v>38</v>
      </c>
      <c r="C123" s="70"/>
      <c r="D123" s="70"/>
      <c r="E123" s="70"/>
      <c r="F123" s="70"/>
      <c r="G123" s="70"/>
    </row>
    <row r="124" spans="2:10" ht="13.5" thickTop="1" x14ac:dyDescent="0.25">
      <c r="B124" s="64"/>
      <c r="C124" s="64"/>
      <c r="D124" s="64"/>
      <c r="E124" s="64"/>
      <c r="F124" s="64"/>
      <c r="G124" s="64"/>
    </row>
    <row r="125" spans="2:10" ht="25.5" customHeight="1" x14ac:dyDescent="0.25">
      <c r="B125" s="74" t="s">
        <v>80</v>
      </c>
      <c r="C125" s="74"/>
      <c r="D125" s="74"/>
      <c r="E125" s="74"/>
      <c r="F125" s="74"/>
      <c r="G125" s="74"/>
    </row>
    <row r="126" spans="2:10" x14ac:dyDescent="0.25">
      <c r="B126" s="64"/>
      <c r="C126" s="64"/>
      <c r="D126" s="64"/>
      <c r="E126" s="64"/>
      <c r="F126" s="64"/>
      <c r="G126" s="64"/>
    </row>
    <row r="127" spans="2:10" ht="12.75" customHeight="1" x14ac:dyDescent="0.25">
      <c r="B127" s="71" t="s">
        <v>42</v>
      </c>
      <c r="C127" s="71"/>
      <c r="D127" s="71"/>
      <c r="E127" s="71"/>
      <c r="F127" s="71"/>
      <c r="G127" s="71"/>
    </row>
    <row r="128" spans="2:10" x14ac:dyDescent="0.25">
      <c r="C128" s="41"/>
      <c r="D128" s="41"/>
      <c r="E128" s="41"/>
      <c r="F128" s="41"/>
      <c r="G128" s="41"/>
    </row>
    <row r="129" spans="1:10" x14ac:dyDescent="0.25">
      <c r="B129" s="66" t="s">
        <v>8</v>
      </c>
      <c r="C129" s="67"/>
      <c r="D129" s="72"/>
      <c r="E129" s="73"/>
      <c r="F129" s="73"/>
      <c r="G129" s="73"/>
    </row>
    <row r="130" spans="1:10" ht="7.5" customHeight="1" x14ac:dyDescent="0.25">
      <c r="C130" s="35"/>
      <c r="D130" s="35"/>
      <c r="E130" s="35"/>
      <c r="F130" s="35"/>
      <c r="G130" s="35"/>
    </row>
    <row r="131" spans="1:10" x14ac:dyDescent="0.25">
      <c r="C131" s="35"/>
      <c r="D131" s="11" t="s">
        <v>11</v>
      </c>
      <c r="E131" s="83" t="s">
        <v>12</v>
      </c>
      <c r="F131" s="83"/>
      <c r="G131" s="83"/>
    </row>
    <row r="132" spans="1:10" x14ac:dyDescent="0.25">
      <c r="B132" s="66" t="s">
        <v>14</v>
      </c>
      <c r="C132" s="67"/>
      <c r="D132" s="44"/>
      <c r="E132" s="75"/>
      <c r="F132" s="76"/>
      <c r="G132" s="76"/>
    </row>
    <row r="133" spans="1:10" s="13" customFormat="1" ht="45" customHeight="1" x14ac:dyDescent="0.25">
      <c r="A133" s="40"/>
      <c r="C133" s="14"/>
    </row>
    <row r="134" spans="1:10" s="15" customFormat="1" ht="30" customHeight="1" thickBot="1" x14ac:dyDescent="0.3">
      <c r="A134" s="1"/>
      <c r="B134" s="7" t="s">
        <v>70</v>
      </c>
      <c r="C134" s="7"/>
      <c r="D134" s="12"/>
      <c r="E134" s="12"/>
      <c r="F134" s="12"/>
      <c r="G134" s="12"/>
    </row>
    <row r="135" spans="1:10" s="1" customFormat="1" x14ac:dyDescent="0.25">
      <c r="C135" s="38"/>
    </row>
    <row r="136" spans="1:10" s="1" customFormat="1" ht="38.25" customHeight="1" x14ac:dyDescent="0.25">
      <c r="B136" s="46" t="s">
        <v>52</v>
      </c>
      <c r="C136" s="46"/>
      <c r="D136" s="46"/>
      <c r="E136" s="46"/>
      <c r="F136" s="46"/>
      <c r="G136" s="46"/>
    </row>
    <row r="137" spans="1:10" s="1" customFormat="1" x14ac:dyDescent="0.25">
      <c r="C137" s="46"/>
      <c r="D137" s="46"/>
      <c r="E137" s="46"/>
      <c r="F137" s="46"/>
      <c r="G137" s="46"/>
    </row>
    <row r="138" spans="1:10" ht="12.75" customHeight="1" x14ac:dyDescent="0.25">
      <c r="B138" s="65" t="s">
        <v>42</v>
      </c>
      <c r="C138" s="65"/>
      <c r="D138" s="65"/>
      <c r="E138" s="65"/>
      <c r="F138" s="65"/>
      <c r="G138" s="65"/>
    </row>
    <row r="139" spans="1:10" x14ac:dyDescent="0.25">
      <c r="C139" s="41"/>
      <c r="D139" s="41"/>
      <c r="E139" s="41"/>
      <c r="F139" s="41"/>
      <c r="G139" s="41"/>
    </row>
    <row r="140" spans="1:10" x14ac:dyDescent="0.25">
      <c r="B140" s="66" t="s">
        <v>8</v>
      </c>
      <c r="C140" s="67"/>
      <c r="D140" s="72"/>
      <c r="E140" s="73"/>
      <c r="F140" s="73"/>
      <c r="G140" s="73"/>
      <c r="H140" s="6"/>
    </row>
    <row r="141" spans="1:10" ht="7.5" customHeight="1" x14ac:dyDescent="0.25">
      <c r="C141" s="35"/>
      <c r="D141" s="35"/>
      <c r="E141" s="35"/>
      <c r="F141" s="35"/>
      <c r="G141" s="35"/>
    </row>
    <row r="142" spans="1:10" x14ac:dyDescent="0.25">
      <c r="C142" s="35"/>
      <c r="D142" s="11" t="s">
        <v>11</v>
      </c>
      <c r="E142" s="11" t="s">
        <v>12</v>
      </c>
      <c r="F142" s="11" t="s">
        <v>41</v>
      </c>
      <c r="G142" s="11" t="s">
        <v>13</v>
      </c>
    </row>
    <row r="143" spans="1:10" x14ac:dyDescent="0.25">
      <c r="B143" s="66" t="s">
        <v>14</v>
      </c>
      <c r="C143" s="67"/>
      <c r="D143" s="44"/>
      <c r="E143" s="44"/>
      <c r="F143" s="44"/>
      <c r="G143" s="44"/>
      <c r="J143" s="40">
        <f>IF(COUNTA(D143:G143)&gt;3,1,0)</f>
        <v>0</v>
      </c>
    </row>
    <row r="144" spans="1:10" ht="22.5" customHeight="1" x14ac:dyDescent="0.25">
      <c r="B144" s="6"/>
      <c r="C144" s="6"/>
    </row>
    <row r="145" spans="2:7" ht="30" customHeight="1" thickBot="1" x14ac:dyDescent="0.3">
      <c r="B145" s="70" t="s">
        <v>49</v>
      </c>
      <c r="C145" s="70"/>
      <c r="D145" s="70"/>
      <c r="E145" s="70"/>
      <c r="F145" s="70"/>
      <c r="G145" s="70"/>
    </row>
    <row r="146" spans="2:7" ht="13.5" thickTop="1" x14ac:dyDescent="0.25">
      <c r="B146" s="64"/>
      <c r="C146" s="64"/>
      <c r="D146" s="64"/>
      <c r="E146" s="64"/>
      <c r="F146" s="64"/>
      <c r="G146" s="64"/>
    </row>
    <row r="147" spans="2:7" ht="38.25" customHeight="1" x14ac:dyDescent="0.25">
      <c r="B147" s="74" t="s">
        <v>82</v>
      </c>
      <c r="C147" s="74"/>
      <c r="D147" s="74"/>
      <c r="E147" s="74"/>
      <c r="F147" s="74"/>
      <c r="G147" s="74"/>
    </row>
    <row r="148" spans="2:7" x14ac:dyDescent="0.25">
      <c r="B148" s="64"/>
      <c r="C148" s="64"/>
      <c r="D148" s="64"/>
      <c r="E148" s="64"/>
      <c r="F148" s="64"/>
      <c r="G148" s="64"/>
    </row>
    <row r="149" spans="2:7" ht="12.75" customHeight="1" x14ac:dyDescent="0.25">
      <c r="B149" s="71" t="s">
        <v>42</v>
      </c>
      <c r="C149" s="71"/>
      <c r="D149" s="71"/>
      <c r="E149" s="71"/>
      <c r="F149" s="71"/>
      <c r="G149" s="71"/>
    </row>
    <row r="150" spans="2:7" x14ac:dyDescent="0.25">
      <c r="C150" s="41"/>
      <c r="D150" s="41"/>
      <c r="E150" s="41"/>
      <c r="F150" s="41"/>
      <c r="G150" s="41"/>
    </row>
    <row r="151" spans="2:7" x14ac:dyDescent="0.25">
      <c r="B151" s="66" t="s">
        <v>8</v>
      </c>
      <c r="C151" s="67"/>
      <c r="D151" s="72"/>
      <c r="E151" s="73"/>
      <c r="F151" s="73"/>
      <c r="G151" s="73"/>
    </row>
    <row r="152" spans="2:7" ht="7.5" customHeight="1" x14ac:dyDescent="0.25">
      <c r="C152" s="35"/>
      <c r="D152" s="35"/>
      <c r="E152" s="35"/>
      <c r="F152" s="35"/>
      <c r="G152" s="35"/>
    </row>
    <row r="153" spans="2:7" x14ac:dyDescent="0.25">
      <c r="C153" s="35"/>
      <c r="D153" s="11" t="s">
        <v>11</v>
      </c>
      <c r="E153" s="11" t="s">
        <v>12</v>
      </c>
      <c r="F153" s="11" t="s">
        <v>41</v>
      </c>
      <c r="G153" s="11" t="s">
        <v>13</v>
      </c>
    </row>
    <row r="154" spans="2:7" x14ac:dyDescent="0.25">
      <c r="B154" s="66" t="s">
        <v>14</v>
      </c>
      <c r="C154" s="67"/>
      <c r="D154" s="44"/>
      <c r="E154" s="44"/>
      <c r="F154" s="44"/>
      <c r="G154" s="44"/>
    </row>
    <row r="155" spans="2:7" ht="22.5" customHeight="1" x14ac:dyDescent="0.25">
      <c r="B155" s="6"/>
      <c r="C155" s="6"/>
    </row>
    <row r="156" spans="2:7" ht="30" customHeight="1" thickBot="1" x14ac:dyDescent="0.3">
      <c r="B156" s="70" t="s">
        <v>64</v>
      </c>
      <c r="C156" s="70"/>
      <c r="D156" s="70"/>
      <c r="E156" s="70"/>
      <c r="F156" s="70"/>
      <c r="G156" s="70"/>
    </row>
    <row r="157" spans="2:7" ht="13.5" thickTop="1" x14ac:dyDescent="0.25">
      <c r="B157" s="64"/>
      <c r="C157" s="64"/>
      <c r="D157" s="64"/>
      <c r="E157" s="64"/>
      <c r="F157" s="64"/>
      <c r="G157" s="64"/>
    </row>
    <row r="158" spans="2:7" ht="38.25" customHeight="1" x14ac:dyDescent="0.25">
      <c r="B158" s="74" t="s">
        <v>73</v>
      </c>
      <c r="C158" s="74"/>
      <c r="D158" s="74"/>
      <c r="E158" s="74"/>
      <c r="F158" s="74"/>
      <c r="G158" s="74"/>
    </row>
    <row r="159" spans="2:7" x14ac:dyDescent="0.25">
      <c r="B159" s="64"/>
      <c r="C159" s="64"/>
      <c r="D159" s="64"/>
      <c r="E159" s="64"/>
      <c r="F159" s="64"/>
      <c r="G159" s="64"/>
    </row>
    <row r="160" spans="2:7" ht="12.75" customHeight="1" x14ac:dyDescent="0.25">
      <c r="B160" s="71" t="s">
        <v>42</v>
      </c>
      <c r="C160" s="71"/>
      <c r="D160" s="71"/>
      <c r="E160" s="71"/>
      <c r="F160" s="71"/>
      <c r="G160" s="71"/>
    </row>
    <row r="161" spans="1:10" x14ac:dyDescent="0.25">
      <c r="C161" s="41"/>
      <c r="D161" s="41"/>
      <c r="E161" s="41"/>
      <c r="F161" s="41"/>
      <c r="G161" s="41"/>
    </row>
    <row r="162" spans="1:10" x14ac:dyDescent="0.25">
      <c r="B162" s="66" t="s">
        <v>8</v>
      </c>
      <c r="C162" s="67"/>
      <c r="D162" s="72"/>
      <c r="E162" s="73"/>
      <c r="F162" s="73"/>
      <c r="G162" s="73"/>
    </row>
    <row r="163" spans="1:10" ht="7.5" customHeight="1" x14ac:dyDescent="0.25">
      <c r="C163" s="35"/>
      <c r="D163" s="35"/>
      <c r="E163" s="35"/>
      <c r="F163" s="35"/>
      <c r="G163" s="35"/>
    </row>
    <row r="164" spans="1:10" x14ac:dyDescent="0.25">
      <c r="C164" s="35"/>
      <c r="D164" s="11" t="s">
        <v>11</v>
      </c>
      <c r="E164" s="11" t="s">
        <v>12</v>
      </c>
      <c r="F164" s="11" t="s">
        <v>41</v>
      </c>
      <c r="G164" s="11" t="s">
        <v>13</v>
      </c>
    </row>
    <row r="165" spans="1:10" x14ac:dyDescent="0.25">
      <c r="B165" s="66" t="s">
        <v>14</v>
      </c>
      <c r="C165" s="67"/>
      <c r="D165" s="44"/>
      <c r="E165" s="44"/>
      <c r="F165" s="44"/>
      <c r="G165" s="44"/>
    </row>
    <row r="166" spans="1:10" s="13" customFormat="1" ht="45" customHeight="1" x14ac:dyDescent="0.25">
      <c r="A166" s="40"/>
      <c r="C166" s="14"/>
    </row>
    <row r="167" spans="1:10" s="15" customFormat="1" ht="30" customHeight="1" thickBot="1" x14ac:dyDescent="0.3">
      <c r="A167" s="1"/>
      <c r="B167" s="7" t="s">
        <v>71</v>
      </c>
      <c r="C167" s="7"/>
      <c r="D167" s="12"/>
      <c r="E167" s="12"/>
      <c r="F167" s="12"/>
      <c r="G167" s="12"/>
    </row>
    <row r="168" spans="1:10" s="1" customFormat="1" x14ac:dyDescent="0.25">
      <c r="C168" s="38"/>
    </row>
    <row r="169" spans="1:10" s="1" customFormat="1" ht="25.5" customHeight="1" x14ac:dyDescent="0.25">
      <c r="B169" s="46" t="s">
        <v>59</v>
      </c>
      <c r="C169" s="46"/>
      <c r="D169" s="46"/>
      <c r="E169" s="46"/>
      <c r="F169" s="46"/>
      <c r="G169" s="46"/>
    </row>
    <row r="170" spans="1:10" s="1" customFormat="1" x14ac:dyDescent="0.25">
      <c r="C170" s="46"/>
      <c r="D170" s="46"/>
      <c r="E170" s="46"/>
      <c r="F170" s="46"/>
      <c r="G170" s="46"/>
    </row>
    <row r="171" spans="1:10" ht="12.75" customHeight="1" x14ac:dyDescent="0.25">
      <c r="B171" s="65" t="s">
        <v>42</v>
      </c>
      <c r="C171" s="65"/>
      <c r="D171" s="65"/>
      <c r="E171" s="65"/>
      <c r="F171" s="65"/>
      <c r="G171" s="65"/>
    </row>
    <row r="172" spans="1:10" x14ac:dyDescent="0.25">
      <c r="C172" s="41"/>
      <c r="D172" s="41"/>
      <c r="E172" s="41"/>
      <c r="F172" s="41"/>
      <c r="G172" s="41"/>
    </row>
    <row r="173" spans="1:10" x14ac:dyDescent="0.25">
      <c r="B173" s="66" t="s">
        <v>8</v>
      </c>
      <c r="C173" s="67"/>
      <c r="D173" s="72"/>
      <c r="E173" s="73"/>
      <c r="F173" s="73"/>
      <c r="G173" s="73"/>
      <c r="H173" s="6"/>
    </row>
    <row r="174" spans="1:10" ht="7.5" customHeight="1" x14ac:dyDescent="0.25">
      <c r="C174" s="35"/>
      <c r="D174" s="35"/>
      <c r="E174" s="35"/>
      <c r="F174" s="35"/>
      <c r="G174" s="35"/>
    </row>
    <row r="175" spans="1:10" x14ac:dyDescent="0.25">
      <c r="C175" s="35"/>
      <c r="D175" s="11" t="s">
        <v>11</v>
      </c>
      <c r="E175" s="11" t="s">
        <v>12</v>
      </c>
      <c r="F175" s="11" t="s">
        <v>41</v>
      </c>
      <c r="G175" s="11" t="s">
        <v>13</v>
      </c>
    </row>
    <row r="176" spans="1:10" x14ac:dyDescent="0.25">
      <c r="B176" s="66" t="s">
        <v>14</v>
      </c>
      <c r="C176" s="67"/>
      <c r="D176" s="44"/>
      <c r="E176" s="44"/>
      <c r="F176" s="44"/>
      <c r="G176" s="44"/>
      <c r="J176" s="40">
        <f>IF(COUNTA(D176:G176)&gt;3,1,0)</f>
        <v>0</v>
      </c>
    </row>
    <row r="177" spans="1:10" s="13" customFormat="1" ht="45" customHeight="1" x14ac:dyDescent="0.25">
      <c r="A177" s="40"/>
      <c r="C177" s="14"/>
    </row>
    <row r="178" spans="1:10" s="15" customFormat="1" ht="30" customHeight="1" thickBot="1" x14ac:dyDescent="0.3">
      <c r="A178" s="1"/>
      <c r="B178" s="7" t="s">
        <v>72</v>
      </c>
      <c r="C178" s="7"/>
      <c r="D178" s="12"/>
      <c r="E178" s="12"/>
      <c r="F178" s="12"/>
      <c r="G178" s="12"/>
    </row>
    <row r="179" spans="1:10" s="1" customFormat="1" x14ac:dyDescent="0.25">
      <c r="C179" s="38"/>
    </row>
    <row r="180" spans="1:10" s="1" customFormat="1" ht="38.25" customHeight="1" x14ac:dyDescent="0.25">
      <c r="B180" s="46" t="s">
        <v>63</v>
      </c>
      <c r="C180" s="46"/>
      <c r="D180" s="46"/>
      <c r="E180" s="46"/>
      <c r="F180" s="46"/>
      <c r="G180" s="46"/>
    </row>
    <row r="181" spans="1:10" s="1" customFormat="1" x14ac:dyDescent="0.25">
      <c r="C181" s="46"/>
      <c r="D181" s="46"/>
      <c r="E181" s="46"/>
      <c r="F181" s="46"/>
      <c r="G181" s="46"/>
    </row>
    <row r="182" spans="1:10" ht="12.75" customHeight="1" x14ac:dyDescent="0.25">
      <c r="B182" s="65" t="s">
        <v>42</v>
      </c>
      <c r="C182" s="65"/>
      <c r="D182" s="65"/>
      <c r="E182" s="65"/>
      <c r="F182" s="65"/>
      <c r="G182" s="65"/>
    </row>
    <row r="183" spans="1:10" x14ac:dyDescent="0.25">
      <c r="C183" s="41"/>
      <c r="D183" s="41"/>
      <c r="E183" s="41"/>
      <c r="F183" s="41"/>
      <c r="G183" s="41"/>
    </row>
    <row r="184" spans="1:10" x14ac:dyDescent="0.25">
      <c r="B184" s="66" t="s">
        <v>8</v>
      </c>
      <c r="C184" s="67"/>
      <c r="D184" s="72"/>
      <c r="E184" s="73"/>
      <c r="F184" s="73"/>
      <c r="G184" s="73"/>
      <c r="H184" s="6"/>
    </row>
    <row r="185" spans="1:10" ht="7.5" customHeight="1" x14ac:dyDescent="0.25">
      <c r="C185" s="35"/>
      <c r="D185" s="35"/>
      <c r="E185" s="35"/>
      <c r="F185" s="35"/>
      <c r="G185" s="35"/>
    </row>
    <row r="186" spans="1:10" x14ac:dyDescent="0.25">
      <c r="C186" s="35"/>
      <c r="D186" s="11" t="s">
        <v>11</v>
      </c>
      <c r="E186" s="11" t="s">
        <v>12</v>
      </c>
      <c r="F186" s="11" t="s">
        <v>41</v>
      </c>
      <c r="G186" s="11" t="s">
        <v>13</v>
      </c>
    </row>
    <row r="187" spans="1:10" x14ac:dyDescent="0.25">
      <c r="B187" s="66" t="s">
        <v>14</v>
      </c>
      <c r="C187" s="67"/>
      <c r="D187" s="44"/>
      <c r="E187" s="44"/>
      <c r="F187" s="44"/>
      <c r="G187" s="44"/>
      <c r="J187" s="40">
        <f>IF(COUNTA(D187:G187)&gt;3,1,0)</f>
        <v>0</v>
      </c>
    </row>
    <row r="188" spans="1:10" ht="45" customHeight="1" x14ac:dyDescent="0.25">
      <c r="B188" s="6"/>
      <c r="C188" s="6"/>
    </row>
  </sheetData>
  <sheetProtection sheet="1" objects="1" scenarios="1"/>
  <mergeCells count="123">
    <mergeCell ref="B70:C70"/>
    <mergeCell ref="B94:C94"/>
    <mergeCell ref="B132:C132"/>
    <mergeCell ref="B154:C154"/>
    <mergeCell ref="B67:C67"/>
    <mergeCell ref="B91:C91"/>
    <mergeCell ref="B129:C129"/>
    <mergeCell ref="B151:C151"/>
    <mergeCell ref="B61:G61"/>
    <mergeCell ref="B62:G62"/>
    <mergeCell ref="B63:G63"/>
    <mergeCell ref="B64:G64"/>
    <mergeCell ref="B65:G65"/>
    <mergeCell ref="B83:G83"/>
    <mergeCell ref="B84:G84"/>
    <mergeCell ref="C137:G137"/>
    <mergeCell ref="B138:G138"/>
    <mergeCell ref="B140:C140"/>
    <mergeCell ref="D140:G140"/>
    <mergeCell ref="B143:C143"/>
    <mergeCell ref="D129:G129"/>
    <mergeCell ref="B136:G136"/>
    <mergeCell ref="E131:G131"/>
    <mergeCell ref="B107:G107"/>
    <mergeCell ref="D67:G67"/>
    <mergeCell ref="C4:G4"/>
    <mergeCell ref="C6:G6"/>
    <mergeCell ref="B21:G21"/>
    <mergeCell ref="B22:G22"/>
    <mergeCell ref="B23:G23"/>
    <mergeCell ref="B24:G24"/>
    <mergeCell ref="B25:G25"/>
    <mergeCell ref="B26:G26"/>
    <mergeCell ref="B27:G27"/>
    <mergeCell ref="B28:G28"/>
    <mergeCell ref="B30:C30"/>
    <mergeCell ref="B33:C33"/>
    <mergeCell ref="B59:C59"/>
    <mergeCell ref="B19:C19"/>
    <mergeCell ref="B37:G37"/>
    <mergeCell ref="B15:C15"/>
    <mergeCell ref="D15:G15"/>
    <mergeCell ref="B51:G51"/>
    <mergeCell ref="B52:G52"/>
    <mergeCell ref="B53:G53"/>
    <mergeCell ref="B54:G54"/>
    <mergeCell ref="B56:C56"/>
    <mergeCell ref="D151:G151"/>
    <mergeCell ref="B169:G169"/>
    <mergeCell ref="B145:G145"/>
    <mergeCell ref="B146:G146"/>
    <mergeCell ref="B147:G147"/>
    <mergeCell ref="B148:G148"/>
    <mergeCell ref="B149:G149"/>
    <mergeCell ref="B2:G2"/>
    <mergeCell ref="D56:G56"/>
    <mergeCell ref="C38:G38"/>
    <mergeCell ref="B39:G39"/>
    <mergeCell ref="B41:C41"/>
    <mergeCell ref="D30:G30"/>
    <mergeCell ref="B11:G11"/>
    <mergeCell ref="B47:G47"/>
    <mergeCell ref="B48:G48"/>
    <mergeCell ref="B49:G49"/>
    <mergeCell ref="B50:G50"/>
    <mergeCell ref="C12:G12"/>
    <mergeCell ref="D41:G41"/>
    <mergeCell ref="B44:C44"/>
    <mergeCell ref="B45:C45"/>
    <mergeCell ref="B13:G13"/>
    <mergeCell ref="B18:C18"/>
    <mergeCell ref="E132:G132"/>
    <mergeCell ref="B125:G125"/>
    <mergeCell ref="B126:G126"/>
    <mergeCell ref="B127:G127"/>
    <mergeCell ref="B115:G115"/>
    <mergeCell ref="B117:C117"/>
    <mergeCell ref="D117:G117"/>
    <mergeCell ref="B120:C120"/>
    <mergeCell ref="B121:C121"/>
    <mergeCell ref="B123:G123"/>
    <mergeCell ref="B124:G124"/>
    <mergeCell ref="B74:G74"/>
    <mergeCell ref="C75:G75"/>
    <mergeCell ref="B76:G76"/>
    <mergeCell ref="B78:C78"/>
    <mergeCell ref="D78:G78"/>
    <mergeCell ref="B81:C81"/>
    <mergeCell ref="B113:G113"/>
    <mergeCell ref="C114:G114"/>
    <mergeCell ref="B98:G98"/>
    <mergeCell ref="C99:G99"/>
    <mergeCell ref="B100:G100"/>
    <mergeCell ref="B102:C102"/>
    <mergeCell ref="D102:G102"/>
    <mergeCell ref="B105:C105"/>
    <mergeCell ref="D91:G91"/>
    <mergeCell ref="B108:G108"/>
    <mergeCell ref="B109:G109"/>
    <mergeCell ref="B85:G85"/>
    <mergeCell ref="B86:G86"/>
    <mergeCell ref="B87:G87"/>
    <mergeCell ref="B88:G88"/>
    <mergeCell ref="B89:G89"/>
    <mergeCell ref="B180:G180"/>
    <mergeCell ref="C181:G181"/>
    <mergeCell ref="B182:G182"/>
    <mergeCell ref="B184:C184"/>
    <mergeCell ref="D184:G184"/>
    <mergeCell ref="B187:C187"/>
    <mergeCell ref="B156:G156"/>
    <mergeCell ref="B157:G157"/>
    <mergeCell ref="B158:G158"/>
    <mergeCell ref="B159:G159"/>
    <mergeCell ref="B160:G160"/>
    <mergeCell ref="B162:C162"/>
    <mergeCell ref="D162:G162"/>
    <mergeCell ref="B165:C165"/>
    <mergeCell ref="B171:G171"/>
    <mergeCell ref="B173:C173"/>
    <mergeCell ref="D173:G173"/>
    <mergeCell ref="B176:C176"/>
    <mergeCell ref="C170:G170"/>
  </mergeCells>
  <conditionalFormatting sqref="H5">
    <cfRule type="cellIs" dxfId="0" priority="1" operator="equal">
      <formula>"Ei täyty"</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error="Valitse arvo listalta." xr:uid="{8145FED1-49D9-4624-8527-E5D0173FEB25}">
          <x14:formula1>
            <xm:f>OFFSET('Ohjeet ja yhteenveto'!$L$15,1,0,MAX('Ohjeet ja yhteenveto'!$K:$K),1)</xm:f>
          </x14:formula1>
          <xm:sqref>D15:G15 D41:G41 D30:G30 D56:G56 D67:G67 D78:G78 D91:G91 D102:G102 D117:G117 D129:G129 D140:G140 D151:G151 D173:G173 D184:G184 D162:G162</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Asiakirja" ma:contentTypeID="0x010100BBE58CAA496F2242A5A24F030D54146F" ma:contentTypeVersion="2" ma:contentTypeDescription="Luo uusi asiakirja." ma:contentTypeScope="" ma:versionID="87c0f725e38423809250fa380a49f628">
  <xsd:schema xmlns:xsd="http://www.w3.org/2001/XMLSchema" xmlns:xs="http://www.w3.org/2001/XMLSchema" xmlns:p="http://schemas.microsoft.com/office/2006/metadata/properties" xmlns:ns2="169ea96e-2b98-45a8-b22a-ac8fb56bb4ea" targetNamespace="http://schemas.microsoft.com/office/2006/metadata/properties" ma:root="true" ma:fieldsID="1cd586e2a57052d381a43b777be6b19a" ns2:_="">
    <xsd:import namespace="169ea96e-2b98-45a8-b22a-ac8fb56bb4ea"/>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9ea96e-2b98-45a8-b22a-ac8fb56bb4e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A2A3014-8371-4404-B88B-ED3E17A56AC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9ea96e-2b98-45a8-b22a-ac8fb56bb4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FDC17CB-2A32-4D75-A931-67423772A912}">
  <ds:schemaRefs>
    <ds:schemaRef ds:uri="http://schemas.microsoft.com/office/infopath/2007/PartnerControls"/>
    <ds:schemaRef ds:uri="http://purl.org/dc/terms/"/>
    <ds:schemaRef ds:uri="http://www.w3.org/XML/1998/namespace"/>
    <ds:schemaRef ds:uri="http://purl.org/dc/elements/1.1/"/>
    <ds:schemaRef ds:uri="http://schemas.microsoft.com/office/2006/documentManagement/types"/>
    <ds:schemaRef ds:uri="http://schemas.microsoft.com/office/2006/metadata/properties"/>
    <ds:schemaRef ds:uri="169ea96e-2b98-45a8-b22a-ac8fb56bb4ea"/>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88BBA867-E341-488C-B5B4-9A9725B8E8B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Ohjeet ja yhteenveto</vt:lpstr>
      <vt:lpstr>1. Työ- ja muu kokemus</vt:lpstr>
      <vt:lpstr>2. Referenssivaatimukset</vt:lpstr>
      <vt:lpstr>Valintalista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Jan Virta</dc:creator>
  <cp:keywords/>
  <dc:description/>
  <cp:lastModifiedBy>Jan Virta</cp:lastModifiedBy>
  <cp:revision/>
  <dcterms:created xsi:type="dcterms:W3CDTF">2019-11-18T09:27:39Z</dcterms:created>
  <dcterms:modified xsi:type="dcterms:W3CDTF">2022-06-08T08:09:00Z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0x010100BBE58CAA496F2242A5A24F030D54146F</vt:lpwstr>
  </property>
  <property fmtid="{D5CDD505-2E9C-101B-9397-08002B2CF9AE}" pid="3" name="MediaServiceImageTags">
    <vt:lpwstr/>
  </property>
</Properties>
</file>