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mc:AlternateContent xmlns:mc="http://schemas.openxmlformats.org/markup-compatibility/2006">
    <mc:Choice Requires="x15">
      <x15ac:absPath xmlns:x15ac="http://schemas.microsoft.com/office/spreadsheetml/2010/11/ac" url="https://svkk-my.sharepoint.com/personal/minna_kakko_svkk_fi/Documents/Minnan duunit/IT/CRM/2022 CRM kilpailutus/HILMA/"/>
    </mc:Choice>
  </mc:AlternateContent>
  <xr:revisionPtr revIDLastSave="298" documentId="8_{9F3E43F9-D5BD-47ED-AB57-865B23EA7D75}" xr6:coauthVersionLast="47" xr6:coauthVersionMax="47" xr10:uidLastSave="{3CA4DE8C-2DA1-4A7A-B803-F0A4137F3E2B}"/>
  <bookViews>
    <workbookView xWindow="-108" yWindow="-108" windowWidth="23256" windowHeight="12456" tabRatio="701" activeTab="3" xr2:uid="{00000000-000D-0000-FFFF-FFFF00000000}"/>
  </bookViews>
  <sheets>
    <sheet name="Täyttämisohjeet" sheetId="5" r:id="rId1"/>
    <sheet name="TOIMITTAJATIEDOT JA VAATIMUKSET" sheetId="7" r:id="rId2"/>
    <sheet name="VÄHIMMÄISVAATIMUKSET" sheetId="3" r:id="rId3"/>
    <sheet name="LAATUOMINAISUUDET" sheetId="6" r:id="rId4"/>
    <sheet name="HINTAVERTAILU" sheetId="2" r:id="rId5"/>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8" i="2" l="1"/>
  <c r="I8" i="2" s="1"/>
  <c r="G12" i="2"/>
  <c r="I12" i="2" s="1"/>
  <c r="G13" i="2"/>
  <c r="I13" i="2" s="1"/>
  <c r="G11" i="2"/>
  <c r="I11" i="2" s="1"/>
  <c r="H12" i="2"/>
  <c r="H13" i="2"/>
  <c r="B3" i="2"/>
  <c r="A8" i="2" s="1"/>
  <c r="B3" i="6"/>
  <c r="B3" i="3"/>
  <c r="B28" i="6"/>
  <c r="H11" i="2" l="1"/>
  <c r="H8" i="2"/>
  <c r="J8" i="2" s="1"/>
  <c r="M8" i="2"/>
  <c r="M11" i="2" l="1"/>
  <c r="M13" i="2"/>
  <c r="M12" i="2"/>
  <c r="J11" i="2"/>
  <c r="J13" i="2" l="1"/>
  <c r="J12" i="2"/>
</calcChain>
</file>

<file path=xl/sharedStrings.xml><?xml version="1.0" encoding="utf-8"?>
<sst xmlns="http://schemas.openxmlformats.org/spreadsheetml/2006/main" count="193" uniqueCount="127">
  <si>
    <t>Sähköposti</t>
  </si>
  <si>
    <t>Yleisohje</t>
  </si>
  <si>
    <t>Huom! tämä tarjousvertailu ei sisällä määräostovelvoitetta tai yksinoikeutta tuottaa tarjousta. Hankintapäätös on ehdollinen, ja hankinnan toteuttamisen ehtona on, että hankintayksikön saama rahoitus riittää hankinnan toteuttamiseen ja ettei hankinnan toteuttamiseksi käytettävissä olevan rahoituksen määrä olennaisesti vähene sopimuskauden aikana.</t>
  </si>
  <si>
    <t>Taulukko</t>
  </si>
  <si>
    <t>Taulukon osa-alue</t>
  </si>
  <si>
    <t>Täyttämisohje</t>
  </si>
  <si>
    <t>Toimittajien vähimmäisvaatimukset</t>
  </si>
  <si>
    <t>"Toimittajien vähimmäisvaatimukset"-sarakkeessa on listattu vaatimukset, joiden pitää täyttyä, jotta toimittaja voi osallistua kilpailutukseen. Jokaisen vaatimuksen osalta toimittajan tulee laittaa rasti Kyllä-sarakkeeseen, jos kyseinen vaatimus täyttyy.  Sarakkeessa ”Vaadittu liite tai selvitys” on kerrottu, millä tavoin vaatimus tulee todentaa. Sarakkeeseen ”Toimittajan liite” toimittajan tulee laittaa linkki sellaiseen dokumenttiin ja sen tiettyyn kohtaan, josta vaatimuksen täyttyminen käy ilmi. Vaihtoehtoisesti toimittaja voi kirjata sarakkeeseen selvityksen siitä, missä dokumentissa, millä sivulla ja sivun kohdassa vaatimuksen täyttyminen todentuu. Sarakkeessa ”Toimittajan kommentti” toimittaja voi antaa asiaa koskevaa lisätietoa ja selvennystä.</t>
  </si>
  <si>
    <t>Hankittavan palvelun vähimmäisvaatimukset</t>
  </si>
  <si>
    <t>Vaadittu liite tai selvitys</t>
  </si>
  <si>
    <t>Selite</t>
  </si>
  <si>
    <t>Käyttöönottohinnat € / käyttöönottoprojekti</t>
  </si>
  <si>
    <t>"Käyttöönottohinnat € / käyttöönottoprojekti"-kenttään toimittaja kirjaa kaikki käyttöönottohinnat CRM-järjestelmän käyttöönottoprojektista, integraatioiden käyttöönottoprojektista sekä pää- ja peruskäyttäjäkoulutuksista</t>
  </si>
  <si>
    <t>Hinnat yhteensä</t>
  </si>
  <si>
    <t>Pisteet (halvin hinta 100, -5 seuraava)</t>
  </si>
  <si>
    <t>"Pisteet (halvin hinta 100, -5 seuraava)"-kenttään SVKK saa laskettua jokaisen toimittajien kokonaispisteistä koostuvat pisteet logiikalla siten että halvimman kokonaishinnan tarjonnut toimittaja saa 100 pistettä, seuraavaksi halvin saa 95 pistettä jne. -5 pistettä seuraava toimittaja kerrallaan</t>
  </si>
  <si>
    <t>Laatupisteet (-5 jokaisesta puuttuvasta laatuominaisuudesta)</t>
  </si>
  <si>
    <t>Kokonaispisteet</t>
  </si>
  <si>
    <t>"Kokonaispisteet"-kenttään lasketaan toimittajan kokonaispisteet huomioiden hinnan sijoittumisen edellä mainitulla tavalla + laatupisteet = kokonaispisteet. Huomio: jotta toimittajan tarjous pisteytetään ja hyväksytään mukaan kilpailutukseen niin tulee toimittajan ja heidän tarjoaman CRM-järjestelmän täyttää vähimmäisvaatimukset</t>
  </si>
  <si>
    <t>Käyttäjämaksut</t>
  </si>
  <si>
    <t>SVKK - vähimmäisvaatimusten täyttyminen toimittajilla ja hankittan palvelun vaatimukset</t>
  </si>
  <si>
    <t>Tarjoaja</t>
  </si>
  <si>
    <t>y-tunnus</t>
  </si>
  <si>
    <t>Yhteyshenkilö</t>
  </si>
  <si>
    <t>Puhelin</t>
  </si>
  <si>
    <t>Kyllä  = rasti</t>
  </si>
  <si>
    <t>Toimittajan liite</t>
  </si>
  <si>
    <t>Toimittajan kommentti</t>
  </si>
  <si>
    <t>Toimittaja on jo kaupallisen ja lisenssoidun CRM-järjestelmän toimittaja</t>
  </si>
  <si>
    <t>Toimittajan tulee todentaa tarjousdokumentissaan että heidän jälleenmyymäänsä CRM-järjestelmä on tuotantokäytössä asiakkaiden käytettävissä, eikä kehitysvaiheessa oleva palvelu</t>
  </si>
  <si>
    <t>Toimittajalla on tarjota minimissään 1 (yksi) referenssi CRM-järjestelmän toteuttamisesta järjestölle tai säätiölle</t>
  </si>
  <si>
    <t xml:space="preserve">Referenssistä on ilmoitettava tilaaja, tilaajan yhteyshenkilö ja puhelinnumero sekä lyhyt kuvaus referenssin sisällöstä. Tilaaja voi tarkistaa referenssit. Yksilöimättömiä referenssejä ei siksi huomioida. </t>
  </si>
  <si>
    <t>Suomen Asiakastietojen vuoden 2021 luottokelpoisuusluokitusdokumentti</t>
  </si>
  <si>
    <t>CRM-järjestelmän tekninen toteutus noudattaa voimassa olevan EU:n tietosuoja-asetuksen (GDPR) edellyttämiä vaatimuksia</t>
  </si>
  <si>
    <t>x</t>
  </si>
  <si>
    <t>Toimittajan CRM-järjestelmää koskeva tietosuojadokumentaatio tai -sopimus</t>
  </si>
  <si>
    <t>CRM-järjestelmän teknologinen arkkitehtuuri on pilvipalvelu (SaaS)</t>
  </si>
  <si>
    <t>CRM-järjestelmän kuvaus asetetut vaatimukset huomioiden</t>
  </si>
  <si>
    <t>CRM-järjestelmän käyttöliittymä suomeksi</t>
  </si>
  <si>
    <t>CRM-järjestelmän käyttöliittymä englanniksi</t>
  </si>
  <si>
    <t>CRM-järjestelmälle asetetun SVKK:n pääkäyttäjän/pääkäyttäjien tulee pystyä lisäämään ja poistamaan CRM-käyttäjäoikeuksia, muokkaamaan heidän roolituksiaan sekä tekemään muutoksia CRM-järjestelmän konfiguraatioihin.</t>
  </si>
  <si>
    <t>CRM-järjestelmä tulee tarjota valmiita raportointityökaluja, joita voidaan myös asiakaskohtaisesti muokata</t>
  </si>
  <si>
    <t>CRM-järjestelmään voidaan toteuttaa aktiviteettien johtaminen ja seuranta CRM-järjestelmässä (puheluiden, tapaamisten, sähköpostien jne. seuranta ja johtaminen)</t>
  </si>
  <si>
    <t>Kauppakamarin verkkosivuston jäsenten extranetin käyttäjätunnusten (sähköpostiosoite) hallinnointi järjestelmässä, mahdollisuus integroida verkkosivustolle myös jäsenluettelo (yritystieto)</t>
  </si>
  <si>
    <t>Kuvaus rajapinnoista, joihin yhteys voidaan rakentaa.</t>
  </si>
  <si>
    <t>CRM-järjestelmän käyttöliittymä venäjäksi</t>
  </si>
  <si>
    <t>CRM-järjestelmä toimii omassa sovelluksessaan, myös ilman internet-yhteyttä</t>
  </si>
  <si>
    <t>Toimittaja toimittaa Tilaajalle käyttöohjedokumentaation CRM-järjestelmän käyttöönottoon mennessä</t>
  </si>
  <si>
    <t xml:space="preserve">Toimittaja sitoutuu ja toimittaa käyttöohjedokumentaation viimeistään käyttöönottoprojektin päättyessä Tilaajalle </t>
  </si>
  <si>
    <t>Toimittajalla on malli lokien hallintaan ja säilytykseen sekä järjestelmän tietojen varmuuskopioimiseen.</t>
  </si>
  <si>
    <t>Toimittaja toimittaa lokien hallinnan ja säilytyksensä toimintamallit vapaamuotoisella dokumentilla</t>
  </si>
  <si>
    <t>Toimittajan tarjouksen hinnoittelu sisältää CRM-järjestelmän päivitykset</t>
  </si>
  <si>
    <t xml:space="preserve">Toimittajan tulee sisällyttää CRM-järjestelmän päivityksien hinnoittelun tarjousdokumentissaan käyttöönottoprojektin ajalle </t>
  </si>
  <si>
    <t>Toimittaja toteuttaa CRM-järjestelmän käyttöönoton kannalta tarvittavat perus- ja pääkäyttäjäkoulutukset</t>
  </si>
  <si>
    <t>Toimittajan tulee lisätä tarjousdokumentin liitteeksi vapaamuotoinen projektisuunnitelma käyttöönottoprojektille, josta käy ilmi koulutuksen sisältö sisältäen perus- ja pääkäyttäjäkoulutukset</t>
  </si>
  <si>
    <t>Toimittaja luo projektisuunnitelman onnistuneen käyttöönottoprojektin takaamiseksi</t>
  </si>
  <si>
    <t>Toimittaja lisää tarjousdokumentin liitteeksi vapaamuotoisen projektisuunnitelman, josta käy ilmi projektin vaiheet ja aikataulu</t>
  </si>
  <si>
    <t>Toimittaja tuottaa Tilaajalle suomenkielisen käyttötukipalvelun</t>
  </si>
  <si>
    <t>Toimittaja vakuuttaa tarjousdokumentissaan Tilaajalle suomenkielisen käyttötukipalvelun tarjoamisen</t>
  </si>
  <si>
    <t>Kuvaus siirrosta</t>
  </si>
  <si>
    <t>Kuvaus</t>
  </si>
  <si>
    <t>CRM-järjestelmässä on asiakastietokantaan integroitu markkinointi-/uutiskirjejärjestelmä, joka vastaa tietosuoja-asetuksen vaatimuksia (mm. asetettu markkinointikielto)</t>
  </si>
  <si>
    <t>CRM-järjestelmässä on asiakastietokantaan integroitu markkinoinnin automaatiojärjestelmä.</t>
  </si>
  <si>
    <t>CRM-järjestelmässä voidaan hallita tapahtumia (ilmoittautumisia, järjestämisiä, osallistujaviestintä)</t>
  </si>
  <si>
    <t>CRM-järjestelmästä on integraatio johonkin ulkoiseen tietokantapalveluun, josta suomalaisia yrityksiä voidaan lisätä tilaajan tietokantaan (Asiakastieto, Profinder tms.)</t>
  </si>
  <si>
    <t>Kuvaus integraatiosta.</t>
  </si>
  <si>
    <t>Nimetty yhteyshenkilö</t>
  </si>
  <si>
    <t>LAATUKRITEEREJÄ</t>
  </si>
  <si>
    <t>SVKK - Hankittavan palvelun hintavertailu</t>
  </si>
  <si>
    <t>Käyttöönottohinta € / käyttöönottoprojekti (CRM-järjestelmän käyttöönottoprojekti, integraatioiden käyttöönottoprojekti, pää- ja peruskäyttäjäkoulutukset)</t>
  </si>
  <si>
    <t>1. vuoden hinnat yht</t>
  </si>
  <si>
    <t>2. vuoden hinnat yht</t>
  </si>
  <si>
    <t>Toimittaja x (malli)</t>
  </si>
  <si>
    <t>Toimittaja y (malli)</t>
  </si>
  <si>
    <t>Toimittaja z (malli)</t>
  </si>
  <si>
    <t>Kuvaus tietokannan sijainnista</t>
  </si>
  <si>
    <t>Järjestelmän saattaminen toimintakuntoon, kohteiden määrittelyt, yhteydet jne.</t>
  </si>
  <si>
    <t>Toimittajan kuvaus toiminnasta ja palvelinarkkitehtuurista, selvitys tietokannan sijainnista, yhteydestä yhteiseen kantaan Suomessa/EU:n alueella, tietojen ylläpidosta.</t>
  </si>
  <si>
    <t>CRM-järjestelmään voidaan toteuttaa  datamigraatio nykyisestä CRM-järjestelmästä uuteen; siirrossa huomioitava nykyisen järjestelmän ominaisuudet ja siirto on toteutettava siten, että olennainen informaatio ei häviä.</t>
  </si>
  <si>
    <t>Laatu-ominaisuus</t>
  </si>
  <si>
    <t>Hankittavan palvelun laatuominaisuus</t>
  </si>
  <si>
    <t xml:space="preserve">Asiakastiedon säilytys EU:n alueella / Suomessa </t>
  </si>
  <si>
    <t>Selite käyttäjämaksuista, jos käyttäjäkohtainen, Mikäli käyttäjämäärä ylittää tarjouksessa olevan arvioidun määrän (15), ylimenevät käyttäjä-/lisenssimaksut veloitetaan tämän kustannuksen mukaan.</t>
  </si>
  <si>
    <t>TOIMITTAJAVAATIMUKSET</t>
  </si>
  <si>
    <t>VÄHIMMÄISVAATIMUKSET</t>
  </si>
  <si>
    <t>HANKITTAVAN PALVELUN VÄHIMMÄISVAATIMUKSET</t>
  </si>
  <si>
    <t>LAATUOMINAISUUDET</t>
  </si>
  <si>
    <t>HANKITTAVAN PALVELUN LAATUOMINAISUUDET</t>
  </si>
  <si>
    <t>HINTAVERTAILU</t>
  </si>
  <si>
    <t>"Tarjouksen jättäjä"-kenttään toimittajan nimi siirtyy suoraan toimittajavaatimukset-kohdasta</t>
  </si>
  <si>
    <t>Toimittajan liite / kuvaus / kommentti</t>
  </si>
  <si>
    <t>CRM-järjestelmän tekninen toteutus noudattaa voimassa olevan Venäjän henkilötietolain vaatimuksia (Venäjän Federaation kansalaisten henkilötiedot on tallennettu  Venäjän Federaation alueella sijaitsevalle palvelimelle. Sinne tallennetaan venäläisten yritysten ja näiden työntekijöiden tiedot. Tästä kannasta tiedot replikoituvat varsinaiseen CRM-kantaan, jossa ylläpidetään yritys- ja henkilöparametrit ja tehdään varsinaiset merkinnät).</t>
  </si>
  <si>
    <t>CRM-järjestelmässä voidaan hallita SVKK:n asiakas-, jäsen- ja sidosryhmätietoja henkilöineen (yritystieto) ja toimialoineen (TOL 2008). Eri yrityskategorioille on oltava mahdollista määritellä oma statuksensa (jäsen, sidosryhmä jne) ja näitä on voitava lisätä ja muokata  tarpeen mukaan.</t>
  </si>
  <si>
    <t>CRM-järjestelmässä voidaan hallita yksittäisten henkilöiden henkilötietoja (henkilötiedot; nimi, titteli, sähköpostiosoite, puhelinumero). Henkilötunnuksia tms. järjestelmään ei tallenneta. Henkilölle on voitava antaa erilaisia parametreja, ja näitä on voitava lisätä ja muokata tarpeen mukaan.</t>
  </si>
  <si>
    <t>CRM-järjestelmään kirjaudutaan yksilöllisillä käyttäjätunnuksilla. Käyttäjätunnukset voivat olla roolipohjaisia (myynti, markkinointi, johto) ja käyttäjätunnuksella voi olla useita rooleja.</t>
  </si>
  <si>
    <t>Järjestelmän yritys-, henkilö-,  tapahtuma- ja muiden kohteiden parametrit ovat tilaajan pääkäyttäjän muokattavissa.</t>
  </si>
  <si>
    <t>Toimittajan liite tai kommentti</t>
  </si>
  <si>
    <t xml:space="preserve">Toimittajan vuoden 2021 luottokelpoisuusluokitus on minimissään A-luokassa luottokelpoisuusluokituksen asteikolla (AAA - C) Suomen Asiakastietojen mukaisesti </t>
  </si>
  <si>
    <t>Hinnat esitetään pyydetyssä muodossa; jos johonkin sarakkeeseen ei tule erikseen hintaa, on siihen merkittävä 0. Taulukkoon on merkittävä kaikki palvelun käytöstä tulevat kustannukset.
Lisenssien/käyttäjämaksujen hinta lasketaan 15 käyttäjällä, joista kolme on pääkäyttäjiä. Muilla 12 käyttäjällä on kaksi roolia (esimerkiksi myynti ja markkinointi), mikäli käyttäjämaksu/lisenssi on roolipohjainen.
Hintojen on sisällettävä kaikki palveluntuottamiseen liittyvät kustannukset, ml. matka- ja yleiskustannukset.  Muita kuin tässä lomakkeessa esitettyjä kustannuksia ei voida veloittaa. Lisäkustannuksia voi tulla ainoastaa käyttäjämäärän muutoksesta (kts. taulukon alin kohta).</t>
  </si>
  <si>
    <t>1-2 vuoden hinnat yht.-kenttiin Excel-taulukko laskee automaattisesti edeltävien sarakkeiden 1-2 vuoden hinnat yhteensä. Huom! Toimittaja kirjaa 1. vuoden hintoihin käyttöönotto-, jatkuvan tuen-, CRM-lisenssien- ja integraatioiden hinnat mukaan. Toisen vuoden hinnat koostuvat vain jatkuvan tuen, CRM-lisenssien ja integraatioiden hinnoista.</t>
  </si>
  <si>
    <t>TOIMITTAJATIEDOT JA VAATIMUKSET</t>
  </si>
  <si>
    <t>Integraatiot € / kk  (Integraatioiden lisenssihinnat kuukausitasolla)</t>
  </si>
  <si>
    <t>Jatkuvan tuen hinnat, € / kk (CRM-järjestelmän sekä integraatioiden ylläpito ja tukipalveluiden sekä CRM-järjestelmän ja integraatioiden päivitysten hinnat kuukaudessa)</t>
  </si>
  <si>
    <t>CRM-lisenssit, € / kk (CRM-järjestelmän lisenssihinnat kuukaudessa)</t>
  </si>
  <si>
    <t>HINTATIEDOT TÄYTETÄÄN VIHREÄLLE RIVILLE (Kaikki hinnat alv 0 %)</t>
  </si>
  <si>
    <t>"Vaatimukset" välilehdellä on listattu CRM-järjestelmän laatuominaisuudet, joiden pisteytystä käytetään vertailussa siten, että jokaisesta puuttuvasta laatuominaisuudesta vähennetään viisi (5) pistettä. Jokaisen laatuominaisuuden osalta toimittajan tulee laittaa rasti sarakkeeseen,  jos tämä laatuominaisuus täyttyy.  Sarakkeessa ”Vaadittu liite tai selvitys” on kerrottu, millä tavoin vaatimus tulee todentaa. Sarakkeeseen ”Toimittajan liite” toimittajan tulee laittaa linkki sellaiseen dokumenttiin ja sen tiettyyn kohtaan, josta vaatimuksen täyttyminen käy ilmi. Vaihtoehtoisesti toimittaja voi kirjata sarakkeeseen selvityksen siitä, missä dokumentissa, millä sivulla ja sivun kohdassa vaatimuksen täyttyminen todentuu. Sarakkeessa ”Toimittajan kommentti” toimittaja voi antaa asiaa koskevaa lisätietoa ja selvennystä. 
Toimittaja toimittaa tarjouksen yhteydessä "Vaaditut liitteet"-kentässä kuvatut liitteet josta hankintayksikkö voi todentaa että kyseinen vaatimus todella täyttyy. Huom! Valittu toimittaja sitoutuu todentamaan vaatimusten toteutumisen demonstraatio-palaverilla hankintayksikön kanssa.</t>
  </si>
  <si>
    <t>Jatkuvan tuen hinnat, €/kk</t>
  </si>
  <si>
    <t>CRM-lisenssit/käyttäjämaksut, €/kk</t>
  </si>
  <si>
    <t>Integraatiot € / kk (Integraatioiden lisenssihinnat kuukaudessa)</t>
  </si>
  <si>
    <t>1-2. vuoden hinnat yht</t>
  </si>
  <si>
    <t xml:space="preserve">"1-2. vuoden hinnat yht"-kenttiin Excel-taulukko laskee automaattisesti edeltävien sarakkaiden 1-2 vuoden hinnat yhteensä. Huom! Toimittaja kirjaa 1. vuoden hintoihin käyttöönotto-, jatkuvan tuen-, CRM-lisenssien- ja integraatioiden hinnat mukaan. Toisen vuoden hinta koostuu vain jatkuvan tuen, CRM-lisenssien ja integraatioiden hinnoista. </t>
  </si>
  <si>
    <t>"CRM-järjestelmän vähimmäisvaatimukset"-sarakkeessa on listattu vaatimukset, joiden pitää täyttyä jotta toimittaja voi osallistua kilpailutukseen. 
Jokaisen vaatimuksen osalta toimittajan tulee laittaa rasti Kyllä-sarakkeseem, jos tämä vaatimus täyttyy. Sarakkeessa ”Vaadittu liite tai selvitys” on kerrottu, millä tavoin vaatimus tulee todentaa. Sarakkeeseen ”Toimittajan liite” toimittajan tulee laittaa linkki sellaiseen dokumenttiin ja sen tiettyyn kohtaan, josta vaatimuksen täyttyminen käy ilmi. Vaihtoehtoisesti toimittaja voi kirjata sarakkeeseen selvityksen siitä, missä dokumentissa, millä sivulla ja sivun kohdassa vaatimuksen täyttyminen todentuu. Sarakkeessa ”Toimittajan kommentti” toimittaja voi antaa asiaa koskevaa lisätietoa ja selvennystä.
Toimittaja toimittaa tarjouksen yhteydessä "Vaadittu liite tai selvitys"-kentässä kuvatut, vaaditut liitteet tai selvitykset, joista hankintayksikkö voi todentaa että kyseinen vähimmäisvaatimus todella täyttyy. Huom! Valittu   toimittaja sitoutuu todentamaan vähimmäisvaatimusten toteutumisen Demo-palaverilla hankintayksikön kanssa ennen hankintasopimuksen tekemistä!</t>
  </si>
  <si>
    <t>"Jatkuvan tuen hinnat, €/kk"-kenttään toimittaja kirjaa kaikki CRM-järjestelmän sekä integraatioiden ylläpito ja tukipalveluiden sekä CRM-järjestelmän ja integraatioiden päivitysten hinnat kuukaudessa.</t>
  </si>
  <si>
    <t>"CRM-lisenssit/käyttäjämaksut, €/kk"-kenttään toimittaja kirjaa ylös hinnan kaikista  toteutuvista CRM-lisenssi-/käyttäjämaksuhinnoista kuukaudessa (15 lisenssiä yhteensä, joista 3 pääkäyttäjälisenssiä ja 12 normaalia lisenssiä)</t>
  </si>
  <si>
    <t>Mikäli integraatioista on lisenssikustannuksia, niiden kuukausikustannus ilmoitetaan tässä.</t>
  </si>
  <si>
    <t>"Hinnat yhteensä"-kenttään excel-taulukko laskee kahden vuoden hinnat yhteensä.</t>
  </si>
  <si>
    <t>Selite käyttäjämaksuista, jos käyttäjäkohtainen. Mikäli käyttäjämäärä ylittää tarjouksessa olevan arvioidun määrän (15), ylimenevät käyttäjä-/lisenssimaksut veloitetaan tämän kustannuksen mukaan</t>
  </si>
  <si>
    <t>Yritys</t>
  </si>
  <si>
    <t>Kuukausi-kustannukset yhteensä</t>
  </si>
  <si>
    <t>Kustannus Venäjällä olevan palvelimen ylläpidosta ja integraatiosta yhteiseen kantaan € / kk</t>
  </si>
  <si>
    <t>Kustannus per kk Venäjän henkilötietolain mukaiset vaatimukset täyttävästä ratkaisusta.</t>
  </si>
  <si>
    <r>
      <t>"Laatupisteet (-5 pistettä jokaisesta puuttuvasta laatuominaisuudesta)"-kenttään SVKK laskee Tarjousten pisteytys-taulukosta jokaisen toimittajan tarjouksen kohdalta täyttyneet laatupisteet. Jokaisesta puuttuvasta laatuominaisuudesta saa toimittaja 5 miinuspistettä.</t>
    </r>
    <r>
      <rPr>
        <sz val="11"/>
        <color theme="1"/>
        <rFont val="Source Sans Pro"/>
        <family val="2"/>
      </rPr>
      <t xml:space="preserve"> Muistutus: toimittaja vastaa sen oikeellisuudesta. Jos toimittaja ei pysty mahdollisessa demonstraatio-palaverissa todentamaan ilmoituksensa paikkaanpitävyyttä, pisteytystä korjataan vastaavasti.</t>
    </r>
  </si>
  <si>
    <t>Jokainen kilpailutukseen osallistuva toimittaja lukee ja perehtyy HILMA-ilmoitukseen ja siihen liittyviin dokumentteihin. 
Jos toimittaja kokee että he ja heidän tarjoamansa CRM-järjestelmä soveltuu SVKK:n  tarpeisiin, täyttää toimittaja 14.10.2022 mennessä tämän kyseisen excel-tiedoston ja tuottaa myös tarvittavat tarjousdokumentit, jotta tämän kyseisen dokumentin vähimmäisvaatimukset, tarjousten laatu ja kustannuspisteet sekä lopulta kokonaispisteet voidaan laskea yhteen.
Lisäksi toimittajalla on 7.10.2022 asti aikaa kysyä SVKK:lta tarkentavia kysymyksiä Hilman kautta liittyen järjestelmän tarpeisiin, HILMA-ilmoitukseen tai tämän kyseisen excelin täyttämiseen.</t>
  </si>
  <si>
    <t>Kattavat hakutyökalut, ml. haku yhteyslajien (esim yritys-tytäryhtiö, tapahtuma-osallistuu) avulla.</t>
  </si>
  <si>
    <t>Tietokannan kohteiden yhteydet pääkäyttäjän muokattavissa ja yhteyslajeja voidaan myös lisätä.</t>
  </si>
  <si>
    <t>Järjestelmästä voidaan rakentaa/avata integraatioita ulkoisille käyttäjille tarpeen mukaan (avoin rajapinta, joka mahdollistaa tarvittavat liittymät).</t>
  </si>
  <si>
    <t>Kuvaus mahdollisuudesta.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</si>
</sst>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x14ac:knownFonts="1">
    <font>
      <sz val="11"/>
      <color theme="1"/>
      <name val="Calibri"/>
      <family val="2"/>
      <scheme val="minor"/>
    </font>
    <font>
      <sz val="11"/>
      <color theme="1"/>
      <name val="Source Sans Pro"/>
      <family val="2"/>
    </font>
    <font>
      <sz val="11"/>
      <color theme="1"/>
      <name val="Source Sans Pro"/>
      <family val="2"/>
    </font>
    <font>
      <sz val="11"/>
      <color theme="1"/>
      <name val="Source Sans Pro"/>
      <family val="2"/>
    </font>
    <font>
      <sz val="11"/>
      <color theme="1"/>
      <name val="Source Sans Pro"/>
      <family val="2"/>
    </font>
    <font>
      <sz val="11"/>
      <color theme="1"/>
      <name val="Source Sans Pro"/>
      <family val="2"/>
    </font>
    <font>
      <sz val="11"/>
      <color theme="1"/>
      <name val="Source Sans Pro"/>
      <family val="2"/>
    </font>
    <font>
      <sz val="11"/>
      <color theme="1"/>
      <name val="Source Sans Pro"/>
      <family val="2"/>
    </font>
    <font>
      <b/>
      <sz val="11"/>
      <color theme="1"/>
      <name val="Source Sans Pro"/>
      <family val="2"/>
    </font>
    <font>
      <b/>
      <sz val="16"/>
      <color theme="1"/>
      <name val="Source Sans Pro"/>
      <family val="2"/>
    </font>
    <font>
      <b/>
      <sz val="11"/>
      <color rgb="FFFF0000"/>
      <name val="Source Sans Pro"/>
      <family val="2"/>
    </font>
    <font>
      <sz val="11"/>
      <name val="Source Sans Pro"/>
      <family val="2"/>
    </font>
    <font>
      <b/>
      <sz val="14"/>
      <color theme="1"/>
      <name val="Source Sans Pro"/>
      <family val="2"/>
    </font>
    <font>
      <b/>
      <sz val="12"/>
      <color theme="1"/>
      <name val="Source Sans Pro"/>
      <family val="2"/>
    </font>
    <font>
      <b/>
      <sz val="9"/>
      <color theme="1"/>
      <name val="Source Sans Pro"/>
      <family val="2"/>
    </font>
    <font>
      <sz val="10"/>
      <color theme="1"/>
      <name val="Source Sans Pro"/>
      <family val="2"/>
    </font>
    <font>
      <sz val="10"/>
      <color rgb="FF000000"/>
      <name val="Source Sans Pro"/>
      <family val="2"/>
    </font>
    <font>
      <sz val="9"/>
      <color theme="1"/>
      <name val="Source Sans Pro"/>
      <family val="2"/>
    </font>
    <font>
      <b/>
      <sz val="9"/>
      <name val="Source Sans Pro"/>
      <family val="2"/>
    </font>
    <font>
      <sz val="10"/>
      <name val="Source Sans Pro"/>
      <family val="2"/>
    </font>
    <font>
      <b/>
      <sz val="12"/>
      <name val="Source Sans Pro"/>
      <family val="2"/>
    </font>
    <font>
      <b/>
      <sz val="16"/>
      <color rgb="FFFF0000"/>
      <name val="Source Sans Pro"/>
      <family val="2"/>
    </font>
    <font>
      <sz val="11"/>
      <color theme="1" tint="0.249977111117893"/>
      <name val="Source Sans Pro"/>
      <family val="2"/>
    </font>
    <font>
      <b/>
      <sz val="11"/>
      <color theme="1" tint="0.249977111117893"/>
      <name val="Source Sans Pro"/>
      <family val="2"/>
    </font>
  </fonts>
  <fills count="10">
    <fill>
      <patternFill patternType="none"/>
    </fill>
    <fill>
      <patternFill patternType="gray125"/>
    </fill>
    <fill>
      <patternFill patternType="solid">
        <fgColor theme="2" tint="-0.249977111117893"/>
        <bgColor indexed="64"/>
      </patternFill>
    </fill>
    <fill>
      <patternFill patternType="solid">
        <fgColor theme="5" tint="0.59999389629810485"/>
        <bgColor indexed="64"/>
      </patternFill>
    </fill>
    <fill>
      <patternFill patternType="solid">
        <fgColor theme="0" tint="-0.14999847407452621"/>
        <bgColor indexed="64"/>
      </patternFill>
    </fill>
    <fill>
      <patternFill patternType="solid">
        <fgColor theme="5" tint="0.79998168889431442"/>
        <bgColor indexed="64"/>
      </patternFill>
    </fill>
    <fill>
      <patternFill patternType="solid">
        <fgColor theme="0" tint="-4.9989318521683403E-2"/>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4" tint="0.39997558519241921"/>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97">
    <xf numFmtId="0" fontId="0" fillId="0" borderId="0" xfId="0"/>
    <xf numFmtId="0" fontId="20" fillId="2" borderId="1" xfId="0" applyFont="1" applyFill="1" applyBorder="1" applyAlignment="1">
      <alignment vertical="top" wrapText="1"/>
    </xf>
    <xf numFmtId="0" fontId="20" fillId="2" borderId="1" xfId="0" applyFont="1" applyFill="1" applyBorder="1" applyAlignment="1">
      <alignment horizontal="center" vertical="top" wrapText="1"/>
    </xf>
    <xf numFmtId="0" fontId="14" fillId="2" borderId="1" xfId="0" applyFont="1" applyFill="1" applyBorder="1" applyAlignment="1">
      <alignment horizontal="center" vertical="top" wrapText="1"/>
    </xf>
    <xf numFmtId="0" fontId="18" fillId="2" borderId="1" xfId="0" applyFont="1" applyFill="1" applyBorder="1" applyAlignment="1">
      <alignment horizontal="center" vertical="top"/>
    </xf>
    <xf numFmtId="0" fontId="7" fillId="0" borderId="0" xfId="0" applyFont="1" applyAlignment="1">
      <alignment vertical="top"/>
    </xf>
    <xf numFmtId="0" fontId="7" fillId="0" borderId="0" xfId="0" applyFont="1" applyAlignment="1">
      <alignment horizontal="center" vertical="top" wrapText="1"/>
    </xf>
    <xf numFmtId="0" fontId="10" fillId="0" borderId="0" xfId="0" applyFont="1" applyAlignment="1">
      <alignment vertical="top"/>
    </xf>
    <xf numFmtId="0" fontId="7" fillId="0" borderId="0" xfId="0" applyFont="1" applyAlignment="1">
      <alignment vertical="top" wrapText="1"/>
    </xf>
    <xf numFmtId="0" fontId="17" fillId="0" borderId="0" xfId="0" applyFont="1" applyAlignment="1">
      <alignment vertical="top" wrapText="1"/>
    </xf>
    <xf numFmtId="0" fontId="15" fillId="0" borderId="1" xfId="0" applyFont="1" applyBorder="1" applyAlignment="1">
      <alignment vertical="top" wrapText="1"/>
    </xf>
    <xf numFmtId="0" fontId="19" fillId="0" borderId="1" xfId="0" applyFont="1" applyBorder="1" applyAlignment="1">
      <alignment vertical="top" wrapText="1"/>
    </xf>
    <xf numFmtId="0" fontId="16" fillId="0" borderId="1" xfId="0" applyFont="1" applyBorder="1" applyAlignment="1">
      <alignment vertical="top" wrapText="1"/>
    </xf>
    <xf numFmtId="0" fontId="15" fillId="0" borderId="1" xfId="0" applyFont="1" applyBorder="1" applyAlignment="1">
      <alignment horizontal="center" vertical="top" wrapText="1"/>
    </xf>
    <xf numFmtId="0" fontId="15" fillId="3" borderId="1" xfId="0" applyFont="1" applyFill="1" applyBorder="1" applyAlignment="1">
      <alignment vertical="top" wrapText="1"/>
    </xf>
    <xf numFmtId="0" fontId="15" fillId="3" borderId="1" xfId="0" applyFont="1" applyFill="1" applyBorder="1" applyAlignment="1">
      <alignment horizontal="center" vertical="top" wrapText="1"/>
    </xf>
    <xf numFmtId="0" fontId="19" fillId="3" borderId="1" xfId="0" applyFont="1" applyFill="1" applyBorder="1" applyAlignment="1">
      <alignment vertical="top" wrapText="1"/>
    </xf>
    <xf numFmtId="0" fontId="10" fillId="0" borderId="0" xfId="0" applyFont="1" applyAlignment="1">
      <alignment vertical="top" wrapText="1"/>
    </xf>
    <xf numFmtId="0" fontId="14" fillId="5" borderId="1" xfId="0" applyFont="1" applyFill="1" applyBorder="1" applyAlignment="1">
      <alignment vertical="top" wrapText="1"/>
    </xf>
    <xf numFmtId="0" fontId="16" fillId="0" borderId="0" xfId="0" applyFont="1" applyAlignment="1">
      <alignment vertical="top" wrapText="1"/>
    </xf>
    <xf numFmtId="0" fontId="15" fillId="0" borderId="0" xfId="0" applyFont="1" applyAlignment="1">
      <alignment horizontal="center" vertical="top" wrapText="1"/>
    </xf>
    <xf numFmtId="0" fontId="19" fillId="0" borderId="0" xfId="0" applyFont="1" applyAlignment="1">
      <alignment vertical="top" wrapText="1"/>
    </xf>
    <xf numFmtId="0" fontId="6" fillId="0" borderId="0" xfId="0" applyFont="1" applyAlignment="1">
      <alignment vertical="top"/>
    </xf>
    <xf numFmtId="0" fontId="6" fillId="0" borderId="0" xfId="0" applyFont="1" applyAlignment="1">
      <alignment horizontal="center" vertical="top" wrapText="1"/>
    </xf>
    <xf numFmtId="0" fontId="6" fillId="0" borderId="0" xfId="0" applyFont="1" applyAlignment="1">
      <alignment vertical="top" wrapText="1"/>
    </xf>
    <xf numFmtId="0" fontId="6" fillId="0" borderId="0" xfId="0" applyFont="1" applyAlignment="1">
      <alignment horizontal="right" vertical="top"/>
    </xf>
    <xf numFmtId="0" fontId="11" fillId="9" borderId="1" xfId="0" applyFont="1" applyFill="1" applyBorder="1" applyAlignment="1">
      <alignment vertical="top" wrapText="1"/>
    </xf>
    <xf numFmtId="0" fontId="6" fillId="6" borderId="0" xfId="0" applyFont="1" applyFill="1" applyAlignment="1">
      <alignment vertical="top" wrapText="1"/>
    </xf>
    <xf numFmtId="0" fontId="7" fillId="0" borderId="0" xfId="0" applyFont="1"/>
    <xf numFmtId="0" fontId="7" fillId="0" borderId="0" xfId="0" applyFont="1" applyAlignment="1">
      <alignment wrapText="1"/>
    </xf>
    <xf numFmtId="0" fontId="21" fillId="0" borderId="0" xfId="0" applyFont="1" applyAlignment="1">
      <alignment vertical="top" wrapText="1"/>
    </xf>
    <xf numFmtId="0" fontId="8" fillId="0" borderId="1" xfId="0" applyFont="1" applyBorder="1"/>
    <xf numFmtId="0" fontId="8" fillId="4" borderId="1" xfId="0" applyFont="1" applyFill="1" applyBorder="1" applyAlignment="1">
      <alignment wrapText="1"/>
    </xf>
    <xf numFmtId="0" fontId="8" fillId="0" borderId="1" xfId="0" applyFont="1" applyBorder="1" applyAlignment="1">
      <alignment wrapText="1"/>
    </xf>
    <xf numFmtId="0" fontId="8" fillId="5" borderId="1" xfId="0" applyFont="1" applyFill="1" applyBorder="1" applyAlignment="1">
      <alignment wrapText="1"/>
    </xf>
    <xf numFmtId="49" fontId="10" fillId="8" borderId="1" xfId="0" applyNumberFormat="1" applyFont="1" applyFill="1" applyBorder="1" applyAlignment="1">
      <alignment horizontal="left" vertical="center"/>
    </xf>
    <xf numFmtId="3" fontId="6" fillId="8" borderId="1" xfId="0" applyNumberFormat="1" applyFont="1" applyFill="1" applyBorder="1" applyAlignment="1">
      <alignment horizontal="center" vertical="center" wrapText="1"/>
    </xf>
    <xf numFmtId="3" fontId="6" fillId="4" borderId="1" xfId="0" applyNumberFormat="1" applyFont="1" applyFill="1" applyBorder="1"/>
    <xf numFmtId="3" fontId="6" fillId="0" borderId="1" xfId="0" applyNumberFormat="1" applyFont="1" applyBorder="1"/>
    <xf numFmtId="3" fontId="6" fillId="5" borderId="1" xfId="0" applyNumberFormat="1" applyFont="1" applyFill="1" applyBorder="1" applyAlignment="1">
      <alignment wrapText="1"/>
    </xf>
    <xf numFmtId="3" fontId="6" fillId="0" borderId="1" xfId="0" applyNumberFormat="1" applyFont="1" applyBorder="1" applyAlignment="1">
      <alignment wrapText="1"/>
    </xf>
    <xf numFmtId="0" fontId="6" fillId="0" borderId="0" xfId="0" applyFont="1" applyAlignment="1">
      <alignment wrapText="1"/>
    </xf>
    <xf numFmtId="0" fontId="5" fillId="0" borderId="0" xfId="0" applyFont="1" applyAlignment="1">
      <alignment horizontal="left" vertical="top" wrapText="1"/>
    </xf>
    <xf numFmtId="0" fontId="6" fillId="0" borderId="0" xfId="0" applyFont="1" applyAlignment="1">
      <alignment horizontal="left" wrapText="1"/>
    </xf>
    <xf numFmtId="0" fontId="3" fillId="9" borderId="1" xfId="0" applyFont="1" applyFill="1" applyBorder="1" applyAlignment="1">
      <alignment vertical="top" wrapText="1"/>
    </xf>
    <xf numFmtId="0" fontId="8" fillId="0" borderId="1" xfId="0" applyFont="1" applyBorder="1" applyAlignment="1">
      <alignment vertical="top"/>
    </xf>
    <xf numFmtId="0" fontId="3" fillId="0" borderId="1" xfId="0" applyFont="1" applyBorder="1" applyAlignment="1">
      <alignment vertical="top" wrapText="1"/>
    </xf>
    <xf numFmtId="0" fontId="3" fillId="0" borderId="1" xfId="0" applyFont="1" applyBorder="1" applyAlignment="1">
      <alignment vertical="top"/>
    </xf>
    <xf numFmtId="0" fontId="3" fillId="0" borderId="0" xfId="0" applyFont="1" applyAlignment="1">
      <alignment vertical="top"/>
    </xf>
    <xf numFmtId="0" fontId="3" fillId="0" borderId="0" xfId="0" applyFont="1" applyAlignment="1">
      <alignment vertical="top" wrapText="1"/>
    </xf>
    <xf numFmtId="0" fontId="8" fillId="0" borderId="1" xfId="0" applyFont="1" applyBorder="1" applyAlignment="1">
      <alignment vertical="top" wrapText="1"/>
    </xf>
    <xf numFmtId="0" fontId="3" fillId="8" borderId="1" xfId="0" applyFont="1" applyFill="1" applyBorder="1" applyAlignment="1">
      <alignment vertical="top" wrapText="1"/>
    </xf>
    <xf numFmtId="0" fontId="3" fillId="7" borderId="1" xfId="0" applyFont="1" applyFill="1" applyBorder="1" applyAlignment="1">
      <alignment vertical="top" wrapText="1"/>
    </xf>
    <xf numFmtId="0" fontId="3" fillId="3" borderId="1" xfId="0" applyFont="1" applyFill="1" applyBorder="1" applyAlignment="1">
      <alignment vertical="top" wrapText="1"/>
    </xf>
    <xf numFmtId="0" fontId="8" fillId="0" borderId="0" xfId="0" applyFont="1" applyAlignment="1">
      <alignment vertical="top" wrapText="1"/>
    </xf>
    <xf numFmtId="0" fontId="23" fillId="0" borderId="1" xfId="0" applyFont="1" applyBorder="1" applyAlignment="1">
      <alignment vertical="top" wrapText="1"/>
    </xf>
    <xf numFmtId="49" fontId="10" fillId="0" borderId="0" xfId="0" applyNumberFormat="1" applyFont="1" applyAlignment="1">
      <alignment horizontal="left" vertical="center"/>
    </xf>
    <xf numFmtId="3" fontId="6" fillId="0" borderId="0" xfId="0" applyNumberFormat="1" applyFont="1" applyAlignment="1" applyProtection="1">
      <alignment horizontal="center" vertical="center"/>
      <protection locked="0"/>
    </xf>
    <xf numFmtId="3" fontId="6" fillId="0" borderId="0" xfId="0" applyNumberFormat="1" applyFont="1" applyAlignment="1">
      <alignment horizontal="center" vertical="center"/>
    </xf>
    <xf numFmtId="3" fontId="6" fillId="0" borderId="0" xfId="0" applyNumberFormat="1" applyFont="1" applyAlignment="1">
      <alignment horizontal="center" vertical="center" wrapText="1"/>
    </xf>
    <xf numFmtId="0" fontId="6" fillId="6" borderId="0" xfId="0" applyFont="1" applyFill="1" applyAlignment="1">
      <alignment horizontal="left" vertical="top" wrapText="1"/>
    </xf>
    <xf numFmtId="0" fontId="2" fillId="9" borderId="1" xfId="0" applyFont="1" applyFill="1" applyBorder="1" applyAlignment="1">
      <alignment vertical="top" wrapText="1"/>
    </xf>
    <xf numFmtId="3" fontId="6" fillId="8" borderId="1" xfId="0" applyNumberFormat="1" applyFont="1" applyFill="1" applyBorder="1" applyAlignment="1" applyProtection="1">
      <alignment horizontal="right" vertical="center"/>
      <protection locked="0"/>
    </xf>
    <xf numFmtId="3" fontId="6" fillId="8" borderId="1" xfId="0" applyNumberFormat="1" applyFont="1" applyFill="1" applyBorder="1" applyAlignment="1">
      <alignment horizontal="right" vertical="center"/>
    </xf>
    <xf numFmtId="3" fontId="6" fillId="8" borderId="1" xfId="0" applyNumberFormat="1" applyFont="1" applyFill="1" applyBorder="1" applyAlignment="1">
      <alignment horizontal="right" vertical="center" wrapText="1"/>
    </xf>
    <xf numFmtId="0" fontId="6" fillId="0" borderId="1" xfId="0" applyFont="1" applyBorder="1" applyAlignment="1" applyProtection="1">
      <alignment horizontal="center" vertical="top" wrapText="1"/>
      <protection locked="0"/>
    </xf>
    <xf numFmtId="0" fontId="6" fillId="0" borderId="1" xfId="0" applyFont="1" applyBorder="1" applyAlignment="1" applyProtection="1">
      <alignment vertical="top" wrapText="1"/>
      <protection locked="0"/>
    </xf>
    <xf numFmtId="0" fontId="15" fillId="0" borderId="1" xfId="0" applyFont="1" applyBorder="1" applyAlignment="1" applyProtection="1">
      <alignment vertical="top" wrapText="1"/>
      <protection locked="0"/>
    </xf>
    <xf numFmtId="0" fontId="6" fillId="3" borderId="1" xfId="0" applyFont="1" applyFill="1" applyBorder="1" applyAlignment="1" applyProtection="1">
      <alignment horizontal="center" vertical="top" wrapText="1"/>
      <protection locked="0"/>
    </xf>
    <xf numFmtId="0" fontId="6" fillId="3" borderId="1" xfId="0" applyFont="1" applyFill="1" applyBorder="1" applyAlignment="1" applyProtection="1">
      <alignment vertical="top" wrapText="1"/>
      <protection locked="0"/>
    </xf>
    <xf numFmtId="0" fontId="19" fillId="0" borderId="1" xfId="0" applyFont="1" applyBorder="1" applyAlignment="1" applyProtection="1">
      <alignment vertical="top" wrapText="1"/>
      <protection locked="0"/>
    </xf>
    <xf numFmtId="0" fontId="22" fillId="0" borderId="2" xfId="0" applyFont="1" applyBorder="1" applyAlignment="1">
      <alignment horizontal="left" vertical="top" wrapText="1"/>
    </xf>
    <xf numFmtId="0" fontId="22" fillId="0" borderId="3" xfId="0" applyFont="1" applyBorder="1" applyAlignment="1">
      <alignment horizontal="left" vertical="top" wrapText="1"/>
    </xf>
    <xf numFmtId="0" fontId="13" fillId="2" borderId="2" xfId="0" applyFont="1" applyFill="1" applyBorder="1" applyAlignment="1">
      <alignment horizontal="left" vertical="top" wrapText="1"/>
    </xf>
    <xf numFmtId="0" fontId="13" fillId="2" borderId="3" xfId="0" applyFont="1" applyFill="1" applyBorder="1" applyAlignment="1">
      <alignment horizontal="left" vertical="top" wrapText="1"/>
    </xf>
    <xf numFmtId="0" fontId="15" fillId="0" borderId="2" xfId="0" applyFont="1" applyBorder="1" applyAlignment="1">
      <alignment horizontal="left" vertical="top" wrapText="1"/>
    </xf>
    <xf numFmtId="0" fontId="15" fillId="0" borderId="3" xfId="0" applyFont="1" applyBorder="1" applyAlignment="1">
      <alignment horizontal="left" vertical="top" wrapText="1"/>
    </xf>
    <xf numFmtId="0" fontId="19" fillId="0" borderId="2" xfId="0" applyFont="1" applyBorder="1" applyAlignment="1">
      <alignment horizontal="left" vertical="top" wrapText="1"/>
    </xf>
    <xf numFmtId="0" fontId="19" fillId="0" borderId="3" xfId="0" applyFont="1" applyBorder="1" applyAlignment="1">
      <alignment horizontal="left" vertical="top" wrapText="1"/>
    </xf>
    <xf numFmtId="0" fontId="12" fillId="0" borderId="0" xfId="0" applyFont="1" applyAlignment="1">
      <alignment horizontal="left" vertical="top" wrapText="1"/>
    </xf>
    <xf numFmtId="49" fontId="4" fillId="6" borderId="1" xfId="0" applyNumberFormat="1" applyFont="1" applyFill="1" applyBorder="1" applyAlignment="1" applyProtection="1">
      <alignment horizontal="left" vertical="top" wrapText="1"/>
      <protection locked="0"/>
    </xf>
    <xf numFmtId="49" fontId="6" fillId="6" borderId="1" xfId="0" applyNumberFormat="1" applyFont="1" applyFill="1" applyBorder="1" applyAlignment="1" applyProtection="1">
      <alignment horizontal="left" vertical="top" wrapText="1"/>
      <protection locked="0"/>
    </xf>
    <xf numFmtId="0" fontId="6" fillId="6" borderId="1" xfId="0" applyFont="1" applyFill="1" applyBorder="1" applyAlignment="1">
      <alignment horizontal="left" vertical="top" wrapText="1"/>
    </xf>
    <xf numFmtId="49" fontId="6" fillId="6" borderId="1" xfId="0" applyNumberFormat="1" applyFont="1" applyFill="1" applyBorder="1" applyAlignment="1">
      <alignment horizontal="left" vertical="top" wrapText="1"/>
    </xf>
    <xf numFmtId="0" fontId="9" fillId="0" borderId="0" xfId="0" applyFont="1" applyAlignment="1">
      <alignment horizontal="left" vertical="top" wrapText="1"/>
    </xf>
    <xf numFmtId="0" fontId="8" fillId="0" borderId="0" xfId="0" applyFont="1" applyAlignment="1">
      <alignment horizontal="left" vertical="top" wrapText="1"/>
    </xf>
    <xf numFmtId="0" fontId="8" fillId="0" borderId="5" xfId="0" applyFont="1" applyBorder="1" applyAlignment="1">
      <alignment horizontal="left" vertical="top" wrapText="1"/>
    </xf>
    <xf numFmtId="0" fontId="8" fillId="0" borderId="6" xfId="0" applyFont="1" applyBorder="1" applyAlignment="1">
      <alignment horizontal="left" vertical="top" wrapText="1"/>
    </xf>
    <xf numFmtId="0" fontId="8" fillId="0" borderId="7" xfId="0" applyFont="1" applyBorder="1" applyAlignment="1">
      <alignment horizontal="left" vertical="top" wrapText="1"/>
    </xf>
    <xf numFmtId="0" fontId="5" fillId="0" borderId="4" xfId="0" applyFont="1" applyBorder="1" applyAlignment="1" applyProtection="1">
      <alignment horizontal="left" wrapText="1"/>
      <protection locked="0"/>
    </xf>
    <xf numFmtId="0" fontId="5" fillId="0" borderId="0" xfId="0" applyFont="1" applyAlignment="1" applyProtection="1">
      <alignment horizontal="left" wrapText="1"/>
      <protection locked="0"/>
    </xf>
    <xf numFmtId="0" fontId="5" fillId="0" borderId="8" xfId="0" applyFont="1" applyBorder="1" applyAlignment="1" applyProtection="1">
      <alignment horizontal="left" wrapText="1"/>
      <protection locked="0"/>
    </xf>
    <xf numFmtId="0" fontId="5" fillId="0" borderId="9" xfId="0" applyFont="1" applyBorder="1" applyAlignment="1" applyProtection="1">
      <alignment horizontal="left" wrapText="1"/>
      <protection locked="0"/>
    </xf>
    <xf numFmtId="0" fontId="5" fillId="0" borderId="10" xfId="0" applyFont="1" applyBorder="1" applyAlignment="1" applyProtection="1">
      <alignment horizontal="left" wrapText="1"/>
      <protection locked="0"/>
    </xf>
    <xf numFmtId="0" fontId="5" fillId="0" borderId="11" xfId="0" applyFont="1" applyBorder="1" applyAlignment="1" applyProtection="1">
      <alignment horizontal="left" wrapText="1"/>
      <protection locked="0"/>
    </xf>
    <xf numFmtId="0" fontId="19" fillId="0" borderId="0" xfId="0" applyFont="1" applyAlignment="1">
      <alignment horizontal="left" vertical="top" wrapText="1"/>
    </xf>
    <xf numFmtId="0" fontId="21" fillId="0" borderId="1" xfId="0" applyFont="1" applyBorder="1" applyAlignment="1">
      <alignment horizontal="left" vertical="top" wrapText="1"/>
    </xf>
  </cellXfs>
  <cellStyles count="1">
    <cellStyle name="Normal" xfId="0" builtinId="0"/>
  </cellStyles>
  <dxfs count="4">
    <dxf>
      <fill>
        <patternFill>
          <bgColor rgb="FFFFFF00"/>
        </patternFill>
      </fill>
    </dxf>
    <dxf>
      <fill>
        <patternFill>
          <bgColor rgb="FFFFFF00"/>
        </patternFill>
      </fill>
    </dxf>
    <dxf>
      <fill>
        <patternFill>
          <bgColor rgb="FFFFFF0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teema">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622466-B964-41D8-952B-19784C4F66BF}">
  <sheetPr>
    <tabColor rgb="FFFFC000"/>
    <pageSetUpPr fitToPage="1"/>
  </sheetPr>
  <dimension ref="A1:D19"/>
  <sheetViews>
    <sheetView zoomScale="110" zoomScaleNormal="110" workbookViewId="0">
      <selection activeCell="B6" sqref="B6"/>
    </sheetView>
  </sheetViews>
  <sheetFormatPr defaultColWidth="83.109375" defaultRowHeight="14.4" x14ac:dyDescent="0.3"/>
  <cols>
    <col min="1" max="1" width="25.44140625" style="49" customWidth="1"/>
    <col min="2" max="2" width="56" style="49" bestFit="1" customWidth="1"/>
    <col min="3" max="16384" width="83.109375" style="48"/>
  </cols>
  <sheetData>
    <row r="1" spans="1:4" x14ac:dyDescent="0.3">
      <c r="A1" s="50" t="s">
        <v>1</v>
      </c>
      <c r="B1" s="46"/>
      <c r="C1" s="47"/>
    </row>
    <row r="2" spans="1:4" ht="163.80000000000001" customHeight="1" x14ac:dyDescent="0.3">
      <c r="A2" s="71" t="s">
        <v>122</v>
      </c>
      <c r="B2" s="72"/>
      <c r="C2" s="55" t="s">
        <v>2</v>
      </c>
      <c r="D2" s="17"/>
    </row>
    <row r="3" spans="1:4" x14ac:dyDescent="0.3">
      <c r="A3" s="54"/>
    </row>
    <row r="4" spans="1:4" x14ac:dyDescent="0.3">
      <c r="A4" s="50" t="s">
        <v>3</v>
      </c>
      <c r="B4" s="50" t="s">
        <v>4</v>
      </c>
      <c r="C4" s="45" t="s">
        <v>5</v>
      </c>
    </row>
    <row r="5" spans="1:4" ht="129.6" x14ac:dyDescent="0.3">
      <c r="A5" s="51" t="s">
        <v>100</v>
      </c>
      <c r="B5" s="51" t="s">
        <v>83</v>
      </c>
      <c r="C5" s="51" t="s">
        <v>7</v>
      </c>
    </row>
    <row r="6" spans="1:4" ht="230.4" x14ac:dyDescent="0.3">
      <c r="A6" s="52" t="s">
        <v>84</v>
      </c>
      <c r="B6" s="52" t="s">
        <v>85</v>
      </c>
      <c r="C6" s="52" t="s">
        <v>111</v>
      </c>
    </row>
    <row r="7" spans="1:4" ht="201.6" x14ac:dyDescent="0.3">
      <c r="A7" s="53" t="s">
        <v>86</v>
      </c>
      <c r="B7" s="53" t="s">
        <v>87</v>
      </c>
      <c r="C7" s="53" t="s">
        <v>105</v>
      </c>
    </row>
    <row r="8" spans="1:4" x14ac:dyDescent="0.3">
      <c r="A8" s="44" t="s">
        <v>88</v>
      </c>
      <c r="B8" s="26" t="s">
        <v>10</v>
      </c>
      <c r="C8" s="26" t="s">
        <v>89</v>
      </c>
    </row>
    <row r="9" spans="1:4" ht="43.2" x14ac:dyDescent="0.3">
      <c r="A9" s="44" t="s">
        <v>88</v>
      </c>
      <c r="B9" s="26" t="s">
        <v>11</v>
      </c>
      <c r="C9" s="26" t="s">
        <v>12</v>
      </c>
    </row>
    <row r="10" spans="1:4" ht="43.2" x14ac:dyDescent="0.3">
      <c r="A10" s="44" t="s">
        <v>88</v>
      </c>
      <c r="B10" s="26" t="s">
        <v>106</v>
      </c>
      <c r="C10" s="26" t="s">
        <v>112</v>
      </c>
    </row>
    <row r="11" spans="1:4" ht="43.2" x14ac:dyDescent="0.3">
      <c r="A11" s="44" t="s">
        <v>88</v>
      </c>
      <c r="B11" s="44" t="s">
        <v>107</v>
      </c>
      <c r="C11" s="44" t="s">
        <v>113</v>
      </c>
    </row>
    <row r="12" spans="1:4" ht="23.4" customHeight="1" x14ac:dyDescent="0.3">
      <c r="A12" s="44" t="s">
        <v>88</v>
      </c>
      <c r="B12" s="44" t="s">
        <v>108</v>
      </c>
      <c r="C12" s="44" t="s">
        <v>114</v>
      </c>
    </row>
    <row r="13" spans="1:4" ht="35.4" customHeight="1" x14ac:dyDescent="0.3">
      <c r="A13" s="61" t="s">
        <v>88</v>
      </c>
      <c r="B13" s="61" t="s">
        <v>119</v>
      </c>
      <c r="C13" s="61" t="s">
        <v>120</v>
      </c>
    </row>
    <row r="14" spans="1:4" ht="57.6" x14ac:dyDescent="0.3">
      <c r="A14" s="44" t="s">
        <v>88</v>
      </c>
      <c r="B14" s="26" t="s">
        <v>109</v>
      </c>
      <c r="C14" s="26" t="s">
        <v>110</v>
      </c>
    </row>
    <row r="15" spans="1:4" ht="24" customHeight="1" x14ac:dyDescent="0.3">
      <c r="A15" s="44" t="s">
        <v>88</v>
      </c>
      <c r="B15" s="44" t="s">
        <v>13</v>
      </c>
      <c r="C15" s="44" t="s">
        <v>115</v>
      </c>
    </row>
    <row r="16" spans="1:4" ht="57.6" x14ac:dyDescent="0.3">
      <c r="A16" s="44" t="s">
        <v>88</v>
      </c>
      <c r="B16" s="44" t="s">
        <v>14</v>
      </c>
      <c r="C16" s="44" t="s">
        <v>15</v>
      </c>
    </row>
    <row r="17" spans="1:3" ht="86.4" x14ac:dyDescent="0.3">
      <c r="A17" s="44" t="s">
        <v>88</v>
      </c>
      <c r="B17" s="44" t="s">
        <v>16</v>
      </c>
      <c r="C17" s="61" t="s">
        <v>121</v>
      </c>
    </row>
    <row r="18" spans="1:3" ht="57.6" x14ac:dyDescent="0.3">
      <c r="A18" s="44" t="s">
        <v>88</v>
      </c>
      <c r="B18" s="44" t="s">
        <v>17</v>
      </c>
      <c r="C18" s="44" t="s">
        <v>18</v>
      </c>
    </row>
    <row r="19" spans="1:3" ht="43.2" x14ac:dyDescent="0.3">
      <c r="A19" s="44" t="s">
        <v>88</v>
      </c>
      <c r="B19" s="44" t="s">
        <v>19</v>
      </c>
      <c r="C19" s="44" t="s">
        <v>116</v>
      </c>
    </row>
  </sheetData>
  <sheetProtection sheet="1" objects="1" scenarios="1"/>
  <mergeCells count="1">
    <mergeCell ref="A2:B2"/>
  </mergeCells>
  <pageMargins left="0.7" right="0.7" top="0.75" bottom="0.75" header="0.3" footer="0.3"/>
  <pageSetup paperSize="9" scale="80"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183CE9-32C6-4259-AB0D-9E2BCD91140A}">
  <sheetPr>
    <tabColor theme="9" tint="0.59999389629810485"/>
    <pageSetUpPr fitToPage="1"/>
  </sheetPr>
  <dimension ref="A1:E12"/>
  <sheetViews>
    <sheetView zoomScale="90" zoomScaleNormal="90" workbookViewId="0">
      <selection activeCell="E10" activeCellId="2" sqref="B3:E7 C10:C12 E10:E12"/>
    </sheetView>
  </sheetViews>
  <sheetFormatPr defaultColWidth="8.88671875" defaultRowHeight="14.4" x14ac:dyDescent="0.3"/>
  <cols>
    <col min="1" max="1" width="72.5546875" style="5" bestFit="1" customWidth="1"/>
    <col min="2" max="2" width="12.33203125" style="6" customWidth="1"/>
    <col min="3" max="3" width="12.109375" style="5" customWidth="1"/>
    <col min="4" max="4" width="45.88671875" style="8" customWidth="1"/>
    <col min="5" max="5" width="30.88671875" style="8" customWidth="1"/>
    <col min="6" max="16384" width="8.88671875" style="5"/>
  </cols>
  <sheetData>
    <row r="1" spans="1:5" ht="18" x14ac:dyDescent="0.3">
      <c r="A1" s="79" t="s">
        <v>20</v>
      </c>
      <c r="B1" s="79"/>
      <c r="C1" s="79"/>
      <c r="D1" s="79"/>
      <c r="E1" s="79"/>
    </row>
    <row r="2" spans="1:5" x14ac:dyDescent="0.3">
      <c r="A2" s="9"/>
      <c r="B2" s="23"/>
      <c r="C2" s="7"/>
      <c r="D2" s="24"/>
      <c r="E2" s="24"/>
    </row>
    <row r="3" spans="1:5" ht="24" customHeight="1" x14ac:dyDescent="0.3">
      <c r="A3" s="18" t="s">
        <v>21</v>
      </c>
      <c r="B3" s="80"/>
      <c r="C3" s="81"/>
      <c r="D3" s="81"/>
      <c r="E3" s="81"/>
    </row>
    <row r="4" spans="1:5" ht="24" customHeight="1" x14ac:dyDescent="0.3">
      <c r="A4" s="18" t="s">
        <v>22</v>
      </c>
      <c r="B4" s="81"/>
      <c r="C4" s="81"/>
      <c r="D4" s="81"/>
      <c r="E4" s="81"/>
    </row>
    <row r="5" spans="1:5" ht="24" customHeight="1" x14ac:dyDescent="0.3">
      <c r="A5" s="18" t="s">
        <v>23</v>
      </c>
      <c r="B5" s="81"/>
      <c r="C5" s="81"/>
      <c r="D5" s="81"/>
      <c r="E5" s="81"/>
    </row>
    <row r="6" spans="1:5" ht="24" customHeight="1" x14ac:dyDescent="0.3">
      <c r="A6" s="18" t="s">
        <v>0</v>
      </c>
      <c r="B6" s="81"/>
      <c r="C6" s="81"/>
      <c r="D6" s="81"/>
      <c r="E6" s="81"/>
    </row>
    <row r="7" spans="1:5" ht="24" customHeight="1" x14ac:dyDescent="0.3">
      <c r="A7" s="18" t="s">
        <v>24</v>
      </c>
      <c r="B7" s="81"/>
      <c r="C7" s="81"/>
      <c r="D7" s="81"/>
      <c r="E7" s="81"/>
    </row>
    <row r="8" spans="1:5" x14ac:dyDescent="0.3">
      <c r="A8" s="9"/>
      <c r="B8" s="23"/>
      <c r="C8" s="7"/>
      <c r="D8" s="24"/>
      <c r="E8" s="24"/>
    </row>
    <row r="9" spans="1:5" ht="15.6" x14ac:dyDescent="0.3">
      <c r="A9" s="73" t="s">
        <v>6</v>
      </c>
      <c r="B9" s="74"/>
      <c r="C9" s="3" t="s">
        <v>25</v>
      </c>
      <c r="D9" s="4" t="s">
        <v>9</v>
      </c>
      <c r="E9" s="3" t="s">
        <v>96</v>
      </c>
    </row>
    <row r="10" spans="1:5" ht="55.2" x14ac:dyDescent="0.3">
      <c r="A10" s="75" t="s">
        <v>28</v>
      </c>
      <c r="B10" s="76"/>
      <c r="C10" s="67"/>
      <c r="D10" s="10" t="s">
        <v>29</v>
      </c>
      <c r="E10" s="66"/>
    </row>
    <row r="11" spans="1:5" ht="55.2" x14ac:dyDescent="0.3">
      <c r="A11" s="77" t="s">
        <v>30</v>
      </c>
      <c r="B11" s="78"/>
      <c r="C11" s="70"/>
      <c r="D11" s="11" t="s">
        <v>31</v>
      </c>
      <c r="E11" s="66"/>
    </row>
    <row r="12" spans="1:5" ht="27.6" x14ac:dyDescent="0.3">
      <c r="A12" s="77" t="s">
        <v>97</v>
      </c>
      <c r="B12" s="78"/>
      <c r="C12" s="70"/>
      <c r="D12" s="10" t="s">
        <v>32</v>
      </c>
      <c r="E12" s="66"/>
    </row>
  </sheetData>
  <sheetProtection sheet="1" objects="1" scenarios="1"/>
  <mergeCells count="10">
    <mergeCell ref="A9:B9"/>
    <mergeCell ref="A10:B10"/>
    <mergeCell ref="A11:B11"/>
    <mergeCell ref="A12:B12"/>
    <mergeCell ref="A1:E1"/>
    <mergeCell ref="B3:E3"/>
    <mergeCell ref="B4:E4"/>
    <mergeCell ref="B5:E5"/>
    <mergeCell ref="B6:E6"/>
    <mergeCell ref="B7:E7"/>
  </mergeCells>
  <pageMargins left="0.7" right="0.7" top="0.75" bottom="0.75" header="0.3" footer="0.3"/>
  <pageSetup paperSize="9" scale="76"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DC06EF-9BAF-4D98-B06E-C683D582853C}">
  <sheetPr>
    <tabColor theme="7" tint="0.59999389629810485"/>
    <pageSetUpPr fitToPage="1"/>
  </sheetPr>
  <dimension ref="A1:E17"/>
  <sheetViews>
    <sheetView showZeros="0" topLeftCell="A8" zoomScale="90" zoomScaleNormal="90" workbookViewId="0">
      <selection activeCell="A11" sqref="A11"/>
    </sheetView>
  </sheetViews>
  <sheetFormatPr defaultColWidth="8.88671875" defaultRowHeight="14.4" x14ac:dyDescent="0.3"/>
  <cols>
    <col min="1" max="1" width="72.5546875" style="5" bestFit="1" customWidth="1"/>
    <col min="2" max="2" width="12.33203125" style="6" customWidth="1"/>
    <col min="3" max="3" width="12.109375" style="5" customWidth="1"/>
    <col min="4" max="4" width="45.88671875" style="8" customWidth="1"/>
    <col min="5" max="5" width="53.5546875" style="8" customWidth="1"/>
    <col min="6" max="16384" width="8.88671875" style="5"/>
  </cols>
  <sheetData>
    <row r="1" spans="1:5" ht="18" x14ac:dyDescent="0.3">
      <c r="A1" s="79" t="s">
        <v>20</v>
      </c>
      <c r="B1" s="79"/>
      <c r="C1" s="79"/>
      <c r="D1" s="79"/>
      <c r="E1" s="79"/>
    </row>
    <row r="2" spans="1:5" x14ac:dyDescent="0.3">
      <c r="A2" s="9"/>
      <c r="B2" s="23"/>
      <c r="C2" s="7"/>
      <c r="D2" s="24"/>
      <c r="E2" s="24"/>
    </row>
    <row r="3" spans="1:5" ht="24" customHeight="1" x14ac:dyDescent="0.3">
      <c r="A3" s="18" t="s">
        <v>21</v>
      </c>
      <c r="B3" s="82">
        <f>+'TOIMITTAJATIEDOT JA VAATIMUKSET'!B3</f>
        <v>0</v>
      </c>
      <c r="C3" s="82"/>
      <c r="D3" s="82"/>
      <c r="E3" s="27"/>
    </row>
    <row r="5" spans="1:5" ht="15.6" x14ac:dyDescent="0.3">
      <c r="A5" s="1" t="s">
        <v>8</v>
      </c>
      <c r="B5" s="2"/>
      <c r="C5" s="3" t="s">
        <v>25</v>
      </c>
      <c r="D5" s="4" t="s">
        <v>9</v>
      </c>
      <c r="E5" s="3" t="s">
        <v>90</v>
      </c>
    </row>
    <row r="6" spans="1:5" ht="27.6" x14ac:dyDescent="0.3">
      <c r="A6" s="14" t="s">
        <v>33</v>
      </c>
      <c r="B6" s="15" t="s">
        <v>34</v>
      </c>
      <c r="C6" s="68"/>
      <c r="D6" s="16" t="s">
        <v>35</v>
      </c>
      <c r="E6" s="69"/>
    </row>
    <row r="7" spans="1:5" x14ac:dyDescent="0.3">
      <c r="A7" s="14" t="s">
        <v>81</v>
      </c>
      <c r="B7" s="15" t="s">
        <v>34</v>
      </c>
      <c r="C7" s="68"/>
      <c r="D7" s="16" t="s">
        <v>75</v>
      </c>
      <c r="E7" s="69"/>
    </row>
    <row r="8" spans="1:5" ht="85.8" customHeight="1" x14ac:dyDescent="0.3">
      <c r="A8" s="14" t="s">
        <v>91</v>
      </c>
      <c r="B8" s="15" t="s">
        <v>34</v>
      </c>
      <c r="C8" s="68"/>
      <c r="D8" s="16" t="s">
        <v>77</v>
      </c>
      <c r="E8" s="69"/>
    </row>
    <row r="9" spans="1:5" ht="27.6" x14ac:dyDescent="0.3">
      <c r="A9" s="14" t="s">
        <v>36</v>
      </c>
      <c r="B9" s="15" t="s">
        <v>34</v>
      </c>
      <c r="C9" s="68"/>
      <c r="D9" s="16" t="s">
        <v>37</v>
      </c>
      <c r="E9" s="69"/>
    </row>
    <row r="10" spans="1:5" x14ac:dyDescent="0.3">
      <c r="A10" s="14" t="s">
        <v>38</v>
      </c>
      <c r="B10" s="15" t="s">
        <v>34</v>
      </c>
      <c r="C10" s="68"/>
      <c r="D10" s="16"/>
      <c r="E10" s="69"/>
    </row>
    <row r="11" spans="1:5" x14ac:dyDescent="0.3">
      <c r="A11" s="14" t="s">
        <v>39</v>
      </c>
      <c r="B11" s="15" t="s">
        <v>34</v>
      </c>
      <c r="C11" s="68"/>
      <c r="D11" s="16"/>
      <c r="E11" s="69"/>
    </row>
    <row r="12" spans="1:5" ht="41.4" x14ac:dyDescent="0.3">
      <c r="A12" s="14" t="s">
        <v>40</v>
      </c>
      <c r="B12" s="15" t="s">
        <v>34</v>
      </c>
      <c r="C12" s="68"/>
      <c r="D12" s="16" t="s">
        <v>37</v>
      </c>
      <c r="E12" s="69"/>
    </row>
    <row r="13" spans="1:5" ht="27.6" x14ac:dyDescent="0.3">
      <c r="A13" s="14" t="s">
        <v>41</v>
      </c>
      <c r="B13" s="15" t="s">
        <v>34</v>
      </c>
      <c r="C13" s="68"/>
      <c r="D13" s="16" t="s">
        <v>37</v>
      </c>
      <c r="E13" s="69"/>
    </row>
    <row r="14" spans="1:5" ht="55.2" x14ac:dyDescent="0.3">
      <c r="A14" s="14" t="s">
        <v>92</v>
      </c>
      <c r="B14" s="15" t="s">
        <v>34</v>
      </c>
      <c r="C14" s="68"/>
      <c r="D14" s="16" t="s">
        <v>37</v>
      </c>
      <c r="E14" s="69"/>
    </row>
    <row r="15" spans="1:5" ht="55.2" x14ac:dyDescent="0.3">
      <c r="A15" s="14" t="s">
        <v>93</v>
      </c>
      <c r="B15" s="15" t="s">
        <v>34</v>
      </c>
      <c r="C15" s="68"/>
      <c r="D15" s="16" t="s">
        <v>37</v>
      </c>
      <c r="E15" s="69"/>
    </row>
    <row r="16" spans="1:5" ht="52.2" customHeight="1" x14ac:dyDescent="0.3">
      <c r="A16" s="14" t="s">
        <v>42</v>
      </c>
      <c r="B16" s="15" t="s">
        <v>34</v>
      </c>
      <c r="C16" s="68"/>
      <c r="D16" s="16" t="s">
        <v>37</v>
      </c>
      <c r="E16" s="69"/>
    </row>
    <row r="17" spans="1:5" ht="41.4" x14ac:dyDescent="0.3">
      <c r="A17" s="14" t="s">
        <v>43</v>
      </c>
      <c r="B17" s="15" t="s">
        <v>34</v>
      </c>
      <c r="C17" s="68"/>
      <c r="D17" s="16" t="s">
        <v>44</v>
      </c>
      <c r="E17" s="69"/>
    </row>
  </sheetData>
  <sheetProtection sheet="1" objects="1" scenarios="1"/>
  <mergeCells count="2">
    <mergeCell ref="A1:E1"/>
    <mergeCell ref="B3:D3"/>
  </mergeCells>
  <pageMargins left="0.7" right="0.7" top="0.75" bottom="0.75" header="0.3" footer="0.3"/>
  <pageSetup paperSize="9" scale="67"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63BE4C-A219-4954-807C-183F8A242628}">
  <sheetPr>
    <tabColor theme="5" tint="0.59999389629810485"/>
    <pageSetUpPr fitToPage="1"/>
  </sheetPr>
  <dimension ref="A1:F28"/>
  <sheetViews>
    <sheetView showZeros="0" tabSelected="1" topLeftCell="A15" zoomScale="90" zoomScaleNormal="90" workbookViewId="0">
      <selection activeCell="A22" sqref="A22"/>
    </sheetView>
  </sheetViews>
  <sheetFormatPr defaultColWidth="8.88671875" defaultRowHeight="14.4" x14ac:dyDescent="0.3"/>
  <cols>
    <col min="1" max="1" width="72.5546875" style="5" bestFit="1" customWidth="1"/>
    <col min="2" max="2" width="12.33203125" style="6" customWidth="1"/>
    <col min="3" max="3" width="12.109375" style="5" customWidth="1"/>
    <col min="4" max="4" width="45.88671875" style="8" customWidth="1"/>
    <col min="5" max="5" width="30.88671875" style="8" customWidth="1"/>
    <col min="6" max="6" width="34.33203125" style="5" customWidth="1"/>
    <col min="7" max="16384" width="8.88671875" style="5"/>
  </cols>
  <sheetData>
    <row r="1" spans="1:6" ht="18" x14ac:dyDescent="0.3">
      <c r="A1" s="79" t="s">
        <v>20</v>
      </c>
      <c r="B1" s="79"/>
      <c r="C1" s="79"/>
      <c r="D1" s="79"/>
      <c r="E1" s="79"/>
      <c r="F1" s="22"/>
    </row>
    <row r="2" spans="1:6" x14ac:dyDescent="0.3">
      <c r="A2" s="9"/>
      <c r="B2" s="23"/>
      <c r="C2" s="7"/>
      <c r="D2" s="24"/>
      <c r="E2" s="24"/>
      <c r="F2" s="22"/>
    </row>
    <row r="3" spans="1:6" ht="24" customHeight="1" x14ac:dyDescent="0.3">
      <c r="A3" s="18" t="s">
        <v>21</v>
      </c>
      <c r="B3" s="83">
        <f>+'TOIMITTAJATIEDOT JA VAATIMUKSET'!B3</f>
        <v>0</v>
      </c>
      <c r="C3" s="82"/>
      <c r="D3" s="82"/>
      <c r="E3" s="82"/>
      <c r="F3" s="22"/>
    </row>
    <row r="5" spans="1:6" ht="31.2" x14ac:dyDescent="0.3">
      <c r="A5" s="1" t="s">
        <v>80</v>
      </c>
      <c r="B5" s="2" t="s">
        <v>79</v>
      </c>
      <c r="C5" s="3" t="s">
        <v>25</v>
      </c>
      <c r="D5" s="4" t="s">
        <v>9</v>
      </c>
      <c r="E5" s="3" t="s">
        <v>26</v>
      </c>
      <c r="F5" s="3" t="s">
        <v>27</v>
      </c>
    </row>
    <row r="6" spans="1:6" ht="19.2" customHeight="1" x14ac:dyDescent="0.3">
      <c r="A6" s="10" t="s">
        <v>45</v>
      </c>
      <c r="B6" s="13" t="s">
        <v>34</v>
      </c>
      <c r="C6" s="65"/>
      <c r="D6" s="11"/>
      <c r="E6" s="66"/>
      <c r="F6" s="66"/>
    </row>
    <row r="7" spans="1:6" ht="27.6" x14ac:dyDescent="0.3">
      <c r="A7" s="10" t="s">
        <v>46</v>
      </c>
      <c r="B7" s="13" t="s">
        <v>34</v>
      </c>
      <c r="C7" s="65"/>
      <c r="D7" s="11" t="s">
        <v>37</v>
      </c>
      <c r="E7" s="66"/>
      <c r="F7" s="66"/>
    </row>
    <row r="8" spans="1:6" ht="41.4" x14ac:dyDescent="0.3">
      <c r="A8" s="10" t="s">
        <v>94</v>
      </c>
      <c r="B8" s="13" t="s">
        <v>34</v>
      </c>
      <c r="C8" s="65"/>
      <c r="D8" s="11" t="s">
        <v>37</v>
      </c>
      <c r="E8" s="66"/>
      <c r="F8" s="66"/>
    </row>
    <row r="9" spans="1:6" ht="41.4" x14ac:dyDescent="0.3">
      <c r="A9" s="10" t="s">
        <v>47</v>
      </c>
      <c r="B9" s="13" t="s">
        <v>34</v>
      </c>
      <c r="C9" s="65"/>
      <c r="D9" s="10" t="s">
        <v>48</v>
      </c>
      <c r="E9" s="66"/>
      <c r="F9" s="66"/>
    </row>
    <row r="10" spans="1:6" ht="27.6" x14ac:dyDescent="0.3">
      <c r="A10" s="10" t="s">
        <v>49</v>
      </c>
      <c r="B10" s="13" t="s">
        <v>34</v>
      </c>
      <c r="C10" s="65"/>
      <c r="D10" s="10" t="s">
        <v>50</v>
      </c>
      <c r="E10" s="66"/>
      <c r="F10" s="66"/>
    </row>
    <row r="11" spans="1:6" ht="41.4" x14ac:dyDescent="0.3">
      <c r="A11" s="11" t="s">
        <v>51</v>
      </c>
      <c r="B11" s="13" t="s">
        <v>34</v>
      </c>
      <c r="C11" s="65"/>
      <c r="D11" s="10" t="s">
        <v>52</v>
      </c>
      <c r="E11" s="66"/>
      <c r="F11" s="66"/>
    </row>
    <row r="12" spans="1:6" ht="28.95" customHeight="1" x14ac:dyDescent="0.3">
      <c r="A12" s="10" t="s">
        <v>53</v>
      </c>
      <c r="B12" s="13" t="s">
        <v>34</v>
      </c>
      <c r="C12" s="65"/>
      <c r="D12" s="10" t="s">
        <v>54</v>
      </c>
      <c r="E12" s="67"/>
      <c r="F12" s="66"/>
    </row>
    <row r="13" spans="1:6" ht="41.4" x14ac:dyDescent="0.3">
      <c r="A13" s="12" t="s">
        <v>55</v>
      </c>
      <c r="B13" s="13" t="s">
        <v>34</v>
      </c>
      <c r="C13" s="65"/>
      <c r="D13" s="11" t="s">
        <v>56</v>
      </c>
      <c r="E13" s="66"/>
      <c r="F13" s="66"/>
    </row>
    <row r="14" spans="1:6" ht="27.6" x14ac:dyDescent="0.3">
      <c r="A14" s="12" t="s">
        <v>57</v>
      </c>
      <c r="B14" s="13" t="s">
        <v>34</v>
      </c>
      <c r="C14" s="65"/>
      <c r="D14" s="11" t="s">
        <v>58</v>
      </c>
      <c r="E14" s="66"/>
      <c r="F14" s="66"/>
    </row>
    <row r="15" spans="1:6" ht="41.4" x14ac:dyDescent="0.3">
      <c r="A15" s="11" t="s">
        <v>78</v>
      </c>
      <c r="B15" s="13" t="s">
        <v>34</v>
      </c>
      <c r="C15" s="65"/>
      <c r="D15" s="11" t="s">
        <v>59</v>
      </c>
      <c r="E15" s="66"/>
      <c r="F15" s="66"/>
    </row>
    <row r="16" spans="1:6" ht="27.6" x14ac:dyDescent="0.3">
      <c r="A16" s="11" t="s">
        <v>95</v>
      </c>
      <c r="B16" s="13" t="s">
        <v>34</v>
      </c>
      <c r="C16" s="65"/>
      <c r="D16" s="11" t="s">
        <v>60</v>
      </c>
      <c r="E16" s="66"/>
      <c r="F16" s="66"/>
    </row>
    <row r="17" spans="1:6" ht="27.6" x14ac:dyDescent="0.3">
      <c r="A17" s="11" t="s">
        <v>124</v>
      </c>
      <c r="B17" s="13" t="s">
        <v>34</v>
      </c>
      <c r="C17" s="65"/>
      <c r="D17" s="11"/>
      <c r="E17" s="66"/>
      <c r="F17" s="66"/>
    </row>
    <row r="18" spans="1:6" ht="34.200000000000003" customHeight="1" x14ac:dyDescent="0.3">
      <c r="A18" s="11" t="s">
        <v>123</v>
      </c>
      <c r="B18" s="13" t="s">
        <v>34</v>
      </c>
      <c r="C18" s="65"/>
      <c r="D18" s="11"/>
      <c r="E18" s="66"/>
      <c r="F18" s="66"/>
    </row>
    <row r="19" spans="1:6" ht="27.6" x14ac:dyDescent="0.3">
      <c r="A19" s="12" t="s">
        <v>61</v>
      </c>
      <c r="B19" s="13" t="s">
        <v>34</v>
      </c>
      <c r="C19" s="65"/>
      <c r="D19" s="11" t="s">
        <v>37</v>
      </c>
      <c r="E19" s="66"/>
      <c r="F19" s="66"/>
    </row>
    <row r="20" spans="1:6" ht="27.6" x14ac:dyDescent="0.3">
      <c r="A20" s="12" t="s">
        <v>62</v>
      </c>
      <c r="B20" s="13" t="s">
        <v>34</v>
      </c>
      <c r="C20" s="65"/>
      <c r="D20" s="11" t="s">
        <v>37</v>
      </c>
      <c r="E20" s="66"/>
      <c r="F20" s="66"/>
    </row>
    <row r="21" spans="1:6" ht="27.6" x14ac:dyDescent="0.3">
      <c r="A21" s="12" t="s">
        <v>63</v>
      </c>
      <c r="B21" s="13" t="s">
        <v>34</v>
      </c>
      <c r="C21" s="65"/>
      <c r="D21" s="11" t="s">
        <v>37</v>
      </c>
      <c r="E21" s="66"/>
      <c r="F21" s="66"/>
    </row>
    <row r="22" spans="1:6" ht="27.6" x14ac:dyDescent="0.3">
      <c r="A22" s="12" t="s">
        <v>125</v>
      </c>
      <c r="B22" s="13" t="s">
        <v>34</v>
      </c>
      <c r="C22" s="65"/>
      <c r="D22" s="11" t="s">
        <v>126</v>
      </c>
      <c r="E22" s="66"/>
      <c r="F22" s="66"/>
    </row>
    <row r="23" spans="1:6" ht="27.6" x14ac:dyDescent="0.3">
      <c r="A23" s="12" t="s">
        <v>64</v>
      </c>
      <c r="B23" s="13" t="s">
        <v>34</v>
      </c>
      <c r="C23" s="65"/>
      <c r="D23" s="11" t="s">
        <v>65</v>
      </c>
      <c r="E23" s="66"/>
      <c r="F23" s="66"/>
    </row>
    <row r="24" spans="1:6" x14ac:dyDescent="0.3">
      <c r="A24" s="12" t="s">
        <v>76</v>
      </c>
      <c r="B24" s="13" t="s">
        <v>34</v>
      </c>
      <c r="C24" s="65"/>
      <c r="D24" s="11"/>
      <c r="E24" s="66"/>
      <c r="F24" s="66"/>
    </row>
    <row r="25" spans="1:6" x14ac:dyDescent="0.3">
      <c r="A25" s="12" t="s">
        <v>66</v>
      </c>
      <c r="B25" s="13" t="s">
        <v>34</v>
      </c>
      <c r="C25" s="65"/>
      <c r="D25" s="11"/>
      <c r="E25" s="66"/>
      <c r="F25" s="66"/>
    </row>
    <row r="26" spans="1:6" x14ac:dyDescent="0.3">
      <c r="A26" s="19"/>
      <c r="B26" s="20"/>
      <c r="C26" s="23"/>
      <c r="D26" s="21"/>
      <c r="E26" s="24"/>
      <c r="F26" s="24"/>
    </row>
    <row r="28" spans="1:6" x14ac:dyDescent="0.3">
      <c r="A28" s="25" t="s">
        <v>67</v>
      </c>
      <c r="B28" s="23">
        <f>COUNTIF($B$6:$B$25,"x")</f>
        <v>20</v>
      </c>
    </row>
  </sheetData>
  <sheetProtection sheet="1" objects="1" scenarios="1"/>
  <mergeCells count="2">
    <mergeCell ref="A1:E1"/>
    <mergeCell ref="B3:E3"/>
  </mergeCells>
  <pageMargins left="0.7" right="0.7" top="0.75" bottom="0.75" header="0.3" footer="0.3"/>
  <pageSetup paperSize="9" scale="63" fitToHeight="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7980B8-E436-4172-A3F9-2314D4B5094D}">
  <sheetPr>
    <tabColor theme="3" tint="0.39997558519241921"/>
    <pageSetUpPr fitToPage="1"/>
  </sheetPr>
  <dimension ref="A1:M23"/>
  <sheetViews>
    <sheetView showZeros="0" zoomScale="85" zoomScaleNormal="85" workbookViewId="0">
      <pane xSplit="1" ySplit="6" topLeftCell="B7" activePane="bottomRight" state="frozen"/>
      <selection pane="topRight" activeCell="B1" sqref="B1"/>
      <selection pane="bottomLeft" activeCell="A3" sqref="A3"/>
      <selection pane="bottomRight" activeCell="L8" sqref="L8"/>
    </sheetView>
  </sheetViews>
  <sheetFormatPr defaultColWidth="8.88671875" defaultRowHeight="14.4" x14ac:dyDescent="0.3"/>
  <cols>
    <col min="1" max="1" width="44.109375" style="28" bestFit="1" customWidth="1"/>
    <col min="2" max="2" width="28.6640625" style="28" customWidth="1"/>
    <col min="3" max="3" width="25.5546875" style="28" customWidth="1"/>
    <col min="4" max="4" width="22" style="28" bestFit="1" customWidth="1"/>
    <col min="5" max="5" width="19.5546875" style="28" bestFit="1" customWidth="1"/>
    <col min="6" max="6" width="19.5546875" style="28" customWidth="1"/>
    <col min="7" max="8" width="14.6640625" style="29" customWidth="1"/>
    <col min="9" max="9" width="12.44140625" style="28" customWidth="1"/>
    <col min="10" max="12" width="22" style="29" customWidth="1"/>
    <col min="13" max="16384" width="8.88671875" style="28"/>
  </cols>
  <sheetData>
    <row r="1" spans="1:13" ht="21" x14ac:dyDescent="0.3">
      <c r="A1" s="84" t="s">
        <v>68</v>
      </c>
      <c r="B1" s="84"/>
      <c r="C1" s="84"/>
    </row>
    <row r="3" spans="1:13" s="5" customFormat="1" ht="24" customHeight="1" x14ac:dyDescent="0.3">
      <c r="A3" s="18" t="s">
        <v>21</v>
      </c>
      <c r="B3" s="83">
        <f>+'TOIMITTAJATIEDOT JA VAATIMUKSET'!B3</f>
        <v>0</v>
      </c>
      <c r="C3" s="82"/>
      <c r="D3" s="82"/>
      <c r="E3" s="82"/>
      <c r="F3" s="60"/>
      <c r="G3" s="22"/>
    </row>
    <row r="5" spans="1:13" ht="25.8" customHeight="1" x14ac:dyDescent="0.3">
      <c r="A5" s="96" t="s">
        <v>104</v>
      </c>
      <c r="B5" s="96"/>
      <c r="C5" s="96"/>
      <c r="D5" s="96"/>
      <c r="E5" s="30"/>
      <c r="F5" s="30"/>
      <c r="G5" s="30"/>
      <c r="H5" s="30"/>
      <c r="I5" s="95"/>
      <c r="J5" s="95"/>
      <c r="K5" s="28"/>
    </row>
    <row r="6" spans="1:13" ht="100.8" x14ac:dyDescent="0.3">
      <c r="A6" s="31" t="s">
        <v>117</v>
      </c>
      <c r="B6" s="32" t="s">
        <v>69</v>
      </c>
      <c r="C6" s="33" t="s">
        <v>102</v>
      </c>
      <c r="D6" s="32" t="s">
        <v>103</v>
      </c>
      <c r="E6" s="33" t="s">
        <v>101</v>
      </c>
      <c r="F6" s="32" t="s">
        <v>119</v>
      </c>
      <c r="G6" s="33" t="s">
        <v>118</v>
      </c>
      <c r="H6" s="34" t="s">
        <v>70</v>
      </c>
      <c r="I6" s="34" t="s">
        <v>71</v>
      </c>
      <c r="J6" s="34" t="s">
        <v>13</v>
      </c>
      <c r="K6" s="33" t="s">
        <v>14</v>
      </c>
      <c r="L6" s="33" t="s">
        <v>16</v>
      </c>
      <c r="M6" s="33" t="s">
        <v>17</v>
      </c>
    </row>
    <row r="7" spans="1:13" x14ac:dyDescent="0.3">
      <c r="A7" s="31"/>
      <c r="B7" s="33"/>
      <c r="C7" s="33"/>
      <c r="D7" s="33"/>
      <c r="E7" s="33"/>
      <c r="F7" s="33"/>
      <c r="G7" s="33"/>
      <c r="H7" s="33"/>
      <c r="I7" s="33"/>
      <c r="J7" s="33"/>
      <c r="K7" s="33"/>
      <c r="L7" s="33"/>
      <c r="M7" s="33"/>
    </row>
    <row r="8" spans="1:13" s="5" customFormat="1" ht="43.2" customHeight="1" x14ac:dyDescent="0.3">
      <c r="A8" s="35">
        <f>+B3</f>
        <v>0</v>
      </c>
      <c r="B8" s="62"/>
      <c r="C8" s="62">
        <v>0</v>
      </c>
      <c r="D8" s="62">
        <v>0</v>
      </c>
      <c r="E8" s="62">
        <v>0</v>
      </c>
      <c r="F8" s="62">
        <v>0</v>
      </c>
      <c r="G8" s="63">
        <f>SUM(C8:F8)</f>
        <v>0</v>
      </c>
      <c r="H8" s="64">
        <f>+B8+(12*G8)</f>
        <v>0</v>
      </c>
      <c r="I8" s="64">
        <f>+G8*12</f>
        <v>0</v>
      </c>
      <c r="J8" s="64">
        <f>SUM(H8,I8)</f>
        <v>0</v>
      </c>
      <c r="K8" s="36">
        <v>0</v>
      </c>
      <c r="L8" s="36">
        <v>0</v>
      </c>
      <c r="M8" s="36">
        <f t="shared" ref="M8" si="0">SUM(K8:L8)</f>
        <v>0</v>
      </c>
    </row>
    <row r="9" spans="1:13" s="5" customFormat="1" x14ac:dyDescent="0.3">
      <c r="A9" s="56"/>
      <c r="B9" s="57"/>
      <c r="C9" s="57"/>
      <c r="D9" s="57"/>
      <c r="E9" s="57"/>
      <c r="F9" s="57"/>
      <c r="G9" s="58"/>
      <c r="H9" s="59"/>
      <c r="I9" s="59"/>
      <c r="J9" s="59"/>
      <c r="K9" s="59"/>
      <c r="L9" s="59"/>
      <c r="M9" s="59"/>
    </row>
    <row r="10" spans="1:13" s="5" customFormat="1" x14ac:dyDescent="0.3">
      <c r="A10" s="56"/>
      <c r="B10" s="57"/>
      <c r="C10" s="57"/>
      <c r="D10" s="57"/>
      <c r="E10" s="57"/>
      <c r="F10" s="57"/>
      <c r="G10" s="58"/>
      <c r="H10" s="59"/>
      <c r="I10" s="59"/>
      <c r="J10" s="59"/>
      <c r="K10" s="59"/>
      <c r="L10" s="59"/>
      <c r="M10" s="59"/>
    </row>
    <row r="11" spans="1:13" x14ac:dyDescent="0.3">
      <c r="A11" s="31" t="s">
        <v>72</v>
      </c>
      <c r="B11" s="37">
        <v>1000</v>
      </c>
      <c r="C11" s="38">
        <v>500</v>
      </c>
      <c r="D11" s="37">
        <v>500</v>
      </c>
      <c r="E11" s="38">
        <v>500</v>
      </c>
      <c r="F11" s="37">
        <v>200</v>
      </c>
      <c r="G11" s="38">
        <f>SUM(C11:F11)</f>
        <v>1700</v>
      </c>
      <c r="H11" s="39">
        <f>+B11+(12*G11)</f>
        <v>21400</v>
      </c>
      <c r="I11" s="39">
        <f>+G11*12</f>
        <v>20400</v>
      </c>
      <c r="J11" s="39">
        <f>SUM(H11,I11)</f>
        <v>41800</v>
      </c>
      <c r="K11" s="40">
        <v>100</v>
      </c>
      <c r="L11" s="40">
        <v>-10</v>
      </c>
      <c r="M11" s="40">
        <f>SUM(K11:L11)</f>
        <v>90</v>
      </c>
    </row>
    <row r="12" spans="1:13" x14ac:dyDescent="0.3">
      <c r="A12" s="31" t="s">
        <v>73</v>
      </c>
      <c r="B12" s="37">
        <v>2000</v>
      </c>
      <c r="C12" s="38">
        <v>600</v>
      </c>
      <c r="D12" s="37">
        <v>600</v>
      </c>
      <c r="E12" s="38">
        <v>600</v>
      </c>
      <c r="F12" s="37">
        <v>400</v>
      </c>
      <c r="G12" s="38">
        <f t="shared" ref="G12:G13" si="1">SUM(C12:F12)</f>
        <v>2200</v>
      </c>
      <c r="H12" s="39">
        <f>+B12+(12*C12)+(12*D12)+(12*E12)</f>
        <v>23600</v>
      </c>
      <c r="I12" s="39">
        <f t="shared" ref="I12:I13" si="2">+G12*12</f>
        <v>26400</v>
      </c>
      <c r="J12" s="39">
        <f t="shared" ref="J12:J13" si="3">SUM(H12,I12)</f>
        <v>50000</v>
      </c>
      <c r="K12" s="40">
        <v>95</v>
      </c>
      <c r="L12" s="40">
        <v>-5</v>
      </c>
      <c r="M12" s="40">
        <f>SUM(K12:L12)</f>
        <v>90</v>
      </c>
    </row>
    <row r="13" spans="1:13" x14ac:dyDescent="0.3">
      <c r="A13" s="31" t="s">
        <v>74</v>
      </c>
      <c r="B13" s="37">
        <v>3000</v>
      </c>
      <c r="C13" s="38">
        <v>700</v>
      </c>
      <c r="D13" s="37">
        <v>700</v>
      </c>
      <c r="E13" s="38">
        <v>700</v>
      </c>
      <c r="F13" s="37">
        <v>600</v>
      </c>
      <c r="G13" s="38">
        <f t="shared" si="1"/>
        <v>2700</v>
      </c>
      <c r="H13" s="39">
        <f>+B13+(12*C13)+(12*D13)+(12*E13)</f>
        <v>28200</v>
      </c>
      <c r="I13" s="39">
        <f t="shared" si="2"/>
        <v>32400</v>
      </c>
      <c r="J13" s="39">
        <f t="shared" si="3"/>
        <v>60600</v>
      </c>
      <c r="K13" s="40">
        <v>90</v>
      </c>
      <c r="L13" s="40">
        <v>-15</v>
      </c>
      <c r="M13" s="40">
        <f>SUM(K13:L13)</f>
        <v>75</v>
      </c>
    </row>
    <row r="15" spans="1:13" ht="14.4" customHeight="1" x14ac:dyDescent="0.3">
      <c r="A15" s="86" t="s">
        <v>82</v>
      </c>
      <c r="B15" s="87"/>
      <c r="C15" s="87"/>
      <c r="D15" s="87"/>
      <c r="E15" s="87"/>
      <c r="F15" s="87"/>
      <c r="G15" s="87"/>
      <c r="H15" s="87"/>
      <c r="I15" s="88"/>
      <c r="J15" s="41"/>
      <c r="K15" s="41"/>
      <c r="L15" s="41"/>
    </row>
    <row r="16" spans="1:13" x14ac:dyDescent="0.3">
      <c r="A16" s="89"/>
      <c r="B16" s="90"/>
      <c r="C16" s="90"/>
      <c r="D16" s="90"/>
      <c r="E16" s="90"/>
      <c r="F16" s="90"/>
      <c r="G16" s="90"/>
      <c r="H16" s="90"/>
      <c r="I16" s="91"/>
      <c r="J16" s="41"/>
      <c r="K16" s="41"/>
      <c r="L16" s="41"/>
    </row>
    <row r="17" spans="1:12" x14ac:dyDescent="0.3">
      <c r="A17" s="89"/>
      <c r="B17" s="90"/>
      <c r="C17" s="90"/>
      <c r="D17" s="90"/>
      <c r="E17" s="90"/>
      <c r="F17" s="90"/>
      <c r="G17" s="90"/>
      <c r="H17" s="90"/>
      <c r="I17" s="91"/>
      <c r="J17" s="41"/>
      <c r="K17" s="41"/>
      <c r="L17" s="41"/>
    </row>
    <row r="18" spans="1:12" x14ac:dyDescent="0.3">
      <c r="A18" s="89"/>
      <c r="B18" s="90"/>
      <c r="C18" s="90"/>
      <c r="D18" s="90"/>
      <c r="E18" s="90"/>
      <c r="F18" s="90"/>
      <c r="G18" s="90"/>
      <c r="H18" s="90"/>
      <c r="I18" s="91"/>
      <c r="J18" s="41"/>
      <c r="K18" s="41"/>
      <c r="L18" s="41"/>
    </row>
    <row r="19" spans="1:12" x14ac:dyDescent="0.3">
      <c r="A19" s="89"/>
      <c r="B19" s="90"/>
      <c r="C19" s="90"/>
      <c r="D19" s="90"/>
      <c r="E19" s="90"/>
      <c r="F19" s="90"/>
      <c r="G19" s="90"/>
      <c r="H19" s="90"/>
      <c r="I19" s="91"/>
      <c r="J19" s="41"/>
      <c r="K19" s="41"/>
      <c r="L19" s="41"/>
    </row>
    <row r="20" spans="1:12" x14ac:dyDescent="0.3">
      <c r="A20" s="92"/>
      <c r="B20" s="93"/>
      <c r="C20" s="93"/>
      <c r="D20" s="93"/>
      <c r="E20" s="93"/>
      <c r="F20" s="93"/>
      <c r="G20" s="93"/>
      <c r="H20" s="93"/>
      <c r="I20" s="94"/>
      <c r="J20" s="41"/>
      <c r="K20" s="41"/>
      <c r="L20" s="41"/>
    </row>
    <row r="21" spans="1:12" x14ac:dyDescent="0.3">
      <c r="A21" s="42"/>
      <c r="B21" s="43"/>
      <c r="C21" s="43"/>
      <c r="D21" s="43"/>
      <c r="E21" s="43"/>
      <c r="F21" s="43"/>
      <c r="G21" s="43"/>
      <c r="H21" s="43"/>
      <c r="I21" s="43"/>
      <c r="J21" s="41"/>
      <c r="K21" s="41"/>
      <c r="L21" s="41"/>
    </row>
    <row r="22" spans="1:12" x14ac:dyDescent="0.3">
      <c r="A22" s="85" t="s">
        <v>98</v>
      </c>
      <c r="B22" s="85"/>
      <c r="C22" s="85"/>
      <c r="D22" s="85"/>
      <c r="E22" s="85"/>
      <c r="F22" s="85"/>
      <c r="G22" s="85"/>
      <c r="H22" s="85"/>
      <c r="I22" s="85"/>
      <c r="J22" s="85"/>
      <c r="K22" s="85"/>
      <c r="L22" s="85"/>
    </row>
    <row r="23" spans="1:12" ht="33" customHeight="1" x14ac:dyDescent="0.3">
      <c r="A23" s="85" t="s">
        <v>99</v>
      </c>
      <c r="B23" s="85"/>
      <c r="C23" s="85"/>
      <c r="D23" s="85"/>
      <c r="E23" s="85"/>
      <c r="F23" s="85"/>
      <c r="G23" s="85"/>
      <c r="H23" s="85"/>
      <c r="I23" s="85"/>
      <c r="J23" s="85"/>
      <c r="K23" s="85"/>
      <c r="L23" s="85"/>
    </row>
  </sheetData>
  <sheetProtection sheet="1" objects="1" scenarios="1"/>
  <mergeCells count="8">
    <mergeCell ref="A1:C1"/>
    <mergeCell ref="B3:E3"/>
    <mergeCell ref="A22:L22"/>
    <mergeCell ref="A23:L23"/>
    <mergeCell ref="A15:I15"/>
    <mergeCell ref="A16:I20"/>
    <mergeCell ref="I5:J5"/>
    <mergeCell ref="A5:D5"/>
  </mergeCells>
  <conditionalFormatting sqref="A1 D1:XFD1">
    <cfRule type="expression" dxfId="3" priority="1">
      <formula>CELL(protect,1:1048576)</formula>
    </cfRule>
  </conditionalFormatting>
  <conditionalFormatting sqref="A14:XFD1048576 H12:XFD13 A10:XFD10 A12:F13">
    <cfRule type="expression" dxfId="2" priority="3">
      <formula>CELL(protect,8:10)</formula>
    </cfRule>
  </conditionalFormatting>
  <conditionalFormatting sqref="G12:G13 A11:XFD11">
    <cfRule type="expression" dxfId="1" priority="6">
      <formula>CELL(protect,8:11)</formula>
    </cfRule>
  </conditionalFormatting>
  <conditionalFormatting sqref="A2:XFD9">
    <cfRule type="expression" dxfId="0" priority="8">
      <formula>CELL(protect,1:2)</formula>
    </cfRule>
  </conditionalFormatting>
  <pageMargins left="0.7" right="0.7" top="0.75" bottom="0.75" header="0.3" footer="0.3"/>
  <pageSetup paperSize="9" scale="52" fitToHeight="0" orientation="landscape" verticalDpi="12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Asiakirja" ma:contentTypeID="0x0101003A413B8627E86D42A4984F1619417B1B" ma:contentTypeVersion="10" ma:contentTypeDescription="Luo uusi asiakirja." ma:contentTypeScope="" ma:versionID="84f1cb4f479cfc3fdf7b6c3b72ef109c">
  <xsd:schema xmlns:xsd="http://www.w3.org/2001/XMLSchema" xmlns:xs="http://www.w3.org/2001/XMLSchema" xmlns:p="http://schemas.microsoft.com/office/2006/metadata/properties" xmlns:ns2="348643de-57db-46c6-a93c-d061aa3cdc48" xmlns:ns3="c2627395-e92e-4099-b2aa-679fe1468aa7" targetNamespace="http://schemas.microsoft.com/office/2006/metadata/properties" ma:root="true" ma:fieldsID="99603d5dd1e801c8fdefb0fd370a3402" ns2:_="" ns3:_="">
    <xsd:import namespace="348643de-57db-46c6-a93c-d061aa3cdc48"/>
    <xsd:import namespace="c2627395-e92e-4099-b2aa-679fe1468aa7"/>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Vuosi"/>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48643de-57db-46c6-a93c-d061aa3cdc48" elementFormDefault="qualified">
    <xsd:import namespace="http://schemas.microsoft.com/office/2006/documentManagement/types"/>
    <xsd:import namespace="http://schemas.microsoft.com/office/infopath/2007/PartnerControls"/>
    <xsd:element name="SharedWithUsers" ma:index="8" nillable="true" ma:displayName="Jaettu"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Jakamisen tiedot"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c2627395-e92e-4099-b2aa-679fe1468aa7"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Vuosi" ma:index="17" ma:displayName="Vuosi" ma:format="Dropdown" ma:internalName="Vuosi">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isältölaji"/>
        <xsd:element ref="dc:title" minOccurs="0" maxOccurs="1" ma:index="4" ma:displayName="Otsikk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Vuosi xmlns="c2627395-e92e-4099-b2aa-679fe1468aa7">2021</Vuosi>
  </documentManagement>
</p:properties>
</file>

<file path=customXml/itemProps1.xml><?xml version="1.0" encoding="utf-8"?>
<ds:datastoreItem xmlns:ds="http://schemas.openxmlformats.org/officeDocument/2006/customXml" ds:itemID="{3699002B-323D-48AA-9C14-A8D9233D450C}">
  <ds:schemaRefs>
    <ds:schemaRef ds:uri="http://schemas.microsoft.com/sharepoint/v3/contenttype/forms"/>
  </ds:schemaRefs>
</ds:datastoreItem>
</file>

<file path=customXml/itemProps2.xml><?xml version="1.0" encoding="utf-8"?>
<ds:datastoreItem xmlns:ds="http://schemas.openxmlformats.org/officeDocument/2006/customXml" ds:itemID="{CBAEF8C3-A74F-4504-A8E5-163AD29FE8A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48643de-57db-46c6-a93c-d061aa3cdc48"/>
    <ds:schemaRef ds:uri="c2627395-e92e-4099-b2aa-679fe1468aa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D9B550E-C0FF-4378-91F0-F7E82D27CD92}">
  <ds:schemaRefs>
    <ds:schemaRef ds:uri="348643de-57db-46c6-a93c-d061aa3cdc48"/>
    <ds:schemaRef ds:uri="c2627395-e92e-4099-b2aa-679fe1468aa7"/>
    <ds:schemaRef ds:uri="http://schemas.microsoft.com/office/2006/documentManagement/types"/>
    <ds:schemaRef ds:uri="http://schemas.microsoft.com/office/2006/metadata/properties"/>
    <ds:schemaRef ds:uri="http://purl.org/dc/dcmitype/"/>
    <ds:schemaRef ds:uri="http://www.w3.org/XML/1998/namespace"/>
    <ds:schemaRef ds:uri="http://purl.org/dc/elements/1.1/"/>
    <ds:schemaRef ds:uri="http://schemas.microsoft.com/office/infopath/2007/PartnerControls"/>
    <ds:schemaRef ds:uri="http://schemas.openxmlformats.org/package/2006/metadata/core-properties"/>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Täyttämisohjeet</vt:lpstr>
      <vt:lpstr>TOIMITTAJATIEDOT JA VAATIMUKSET</vt:lpstr>
      <vt:lpstr>VÄHIMMÄISVAATIMUKSET</vt:lpstr>
      <vt:lpstr>LAATUOMINAISUUDET</vt:lpstr>
      <vt:lpstr>HINTAVERTAILU</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Finfami - Tarjousten vertailutaulukko v1.8</dc:title>
  <dc:subject/>
  <dc:creator>Tuukka Miettinen</dc:creator>
  <cp:keywords/>
  <dc:description/>
  <cp:lastModifiedBy>Minna Kakko</cp:lastModifiedBy>
  <cp:revision/>
  <cp:lastPrinted>2022-09-16T05:48:53Z</cp:lastPrinted>
  <dcterms:created xsi:type="dcterms:W3CDTF">2017-05-16T13:37:57Z</dcterms:created>
  <dcterms:modified xsi:type="dcterms:W3CDTF">2022-09-28T06:47:39Z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0x0101003A413B8627E86D42A4984F1619417B1B</vt:lpwstr>
  </property>
</Properties>
</file>