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https://ptcs.sharepoint.com/asiantuntijapalvelut/am/Jaetut asiakirjat/Maakuntien tilakeskus Oy/Leasingautojen kilpailutus, d 7098/02 Tarjouspyyntö/FINAL/"/>
    </mc:Choice>
  </mc:AlternateContent>
  <xr:revisionPtr revIDLastSave="0" documentId="8_{EA8CBD8B-6B4B-4AE7-9162-17714E4DDCAF}" xr6:coauthVersionLast="47" xr6:coauthVersionMax="47" xr10:uidLastSave="{00000000-0000-0000-0000-000000000000}"/>
  <bookViews>
    <workbookView xWindow="-110" yWindow="-110" windowWidth="19420" windowHeight="10420" xr2:uid="{4792F481-8E72-4C93-866E-8C45B00FB243}"/>
  </bookViews>
  <sheets>
    <sheet name="Autojen tiedot" sheetId="1" r:id="rId1"/>
    <sheet name="Huoltoleasingpalvelu" sheetId="2" r:id="rId2"/>
    <sheet name="Toimenpidemaksut, lisäpalvelut" sheetId="3" r:id="rId3"/>
    <sheet name="Yhteenveto"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3" l="1"/>
  <c r="B57" i="2"/>
  <c r="F21" i="3"/>
  <c r="F20" i="3"/>
  <c r="F19" i="3"/>
  <c r="F18" i="3"/>
  <c r="F17" i="3"/>
  <c r="F16" i="3"/>
  <c r="F14" i="3"/>
  <c r="B17" i="4"/>
  <c r="F15" i="3"/>
  <c r="F13" i="3"/>
  <c r="F12" i="3"/>
  <c r="F9" i="3"/>
  <c r="F8" i="3"/>
  <c r="F6" i="3"/>
  <c r="F5" i="3"/>
  <c r="F22" i="3" s="1"/>
</calcChain>
</file>

<file path=xl/sharedStrings.xml><?xml version="1.0" encoding="utf-8"?>
<sst xmlns="http://schemas.openxmlformats.org/spreadsheetml/2006/main" count="185" uniqueCount="123">
  <si>
    <t>Maakuntien tilakeskus Oy</t>
  </si>
  <si>
    <t>Autojen huoltoleasingpalvelut</t>
  </si>
  <si>
    <t>Liite 2 Hintaliite</t>
  </si>
  <si>
    <t xml:space="preserve">Auto ja hinta (alv 24%) </t>
  </si>
  <si>
    <t xml:space="preserve">Tehdaslisävarusteet (alv 24%) </t>
  </si>
  <si>
    <t xml:space="preserve">Tarjoajan nimi: </t>
  </si>
  <si>
    <t>Ohje:</t>
  </si>
  <si>
    <t xml:space="preserve">Tarjoajan tulee täyttää Hintaliite annettujen ohjeiden mukaisesti. Tätä lomaketta ei saa millään muulla tavoin muuttaa. Tarjous voidaan joutua sulkemaan pois tarjouskilpailusta tarjouspyynnön vastaisena, jos lomaketta on muutettu, tai mikäli se on täytetty puutteellisesti tai vastoin annettuja ohjeita.   </t>
  </si>
  <si>
    <t>Kaikkia hintaliitteen palveluita on tarjottava. Tarjottujen palveluiden tulee täyttää kaikki tarjouspyynnössä ja sen liitteissä esitetyt vähimmäisvaatimukset. Mikäli tarjottu palvelu ei täytä vähimmäisvaatimuksia, tarjous voidaan joutua sulkemaan pois tarjouskilpailusta.</t>
  </si>
  <si>
    <t>1. Huoltoleasingpalvelu</t>
  </si>
  <si>
    <t>Vuokra-ajan tiedot:</t>
  </si>
  <si>
    <t>Vuokra-aika (kk)</t>
  </si>
  <si>
    <t>Ajokilometrit/vuosi</t>
  </si>
  <si>
    <t>Vuokran perusteena olevat hintakomponentit:</t>
  </si>
  <si>
    <t>Viitekorkoprosentti (%) 
(3 vuoden koronvaihtosopimus (Swap))</t>
  </si>
  <si>
    <t>Marginaaliprosentti (%)</t>
  </si>
  <si>
    <t>Jäännösarvoprosentti (%)</t>
  </si>
  <si>
    <t>Huoltokustannus €/km (alv 0 %)</t>
  </si>
  <si>
    <t>2. Toimenpidemaksut ja lisäpalvelut</t>
  </si>
  <si>
    <t>Toimenpidemaksut</t>
  </si>
  <si>
    <t>Painoarvo (kpl/hankintasopimuksen sopimuskausi)</t>
  </si>
  <si>
    <t>Hinta euroa per hinnoitteluyksikkö 
(alv 0%)</t>
  </si>
  <si>
    <t>Hinnoitteluyksikkö</t>
  </si>
  <si>
    <t xml:space="preserve">Painotettu hinta € 
(alv 0%) </t>
  </si>
  <si>
    <r>
      <rPr>
        <b/>
        <sz val="10"/>
        <rFont val="Verdana"/>
        <family val="2"/>
      </rPr>
      <t xml:space="preserve">Leasingsopimuksen siirto kolmannelle osapuolelle
</t>
    </r>
    <r>
      <rPr>
        <sz val="10"/>
        <rFont val="Verdana"/>
        <family val="2"/>
      </rPr>
      <t xml:space="preserve">Hinnoittelu per vuokrasopimus. </t>
    </r>
    <r>
      <rPr>
        <b/>
        <sz val="10"/>
        <rFont val="Verdana"/>
        <family val="2"/>
      </rPr>
      <t xml:space="preserve">
</t>
    </r>
    <r>
      <rPr>
        <sz val="10"/>
        <rFont val="Verdana"/>
        <family val="2"/>
      </rPr>
      <t xml:space="preserve">
</t>
    </r>
    <r>
      <rPr>
        <i/>
        <sz val="10"/>
        <color rgb="FFFF0000"/>
        <rFont val="Verdana"/>
        <family val="2"/>
      </rPr>
      <t>HUOM! Hinta ei saa olla yli 100,00 €. Jos tarjoajan hinta ylittää 100,00 €, hinta tulkitaan 100,00 €.</t>
    </r>
  </si>
  <si>
    <t>€ / siirto</t>
  </si>
  <si>
    <r>
      <rPr>
        <b/>
        <sz val="10"/>
        <rFont val="Verdana"/>
        <family val="2"/>
      </rPr>
      <t>Leasingsopimuksen muutoskulut</t>
    </r>
    <r>
      <rPr>
        <sz val="10"/>
        <rFont val="Verdana"/>
        <family val="2"/>
      </rPr>
      <t xml:space="preserve">
</t>
    </r>
    <r>
      <rPr>
        <i/>
        <sz val="10"/>
        <rFont val="Verdana"/>
        <family val="2"/>
      </rPr>
      <t xml:space="preserve">
(vuokra-ajan, ajokilometrien tai maksuvälin muutos)
Huoltoleasingsopimuksen ajokilometrien määrää voi muuttaa yhden kerran sopimuskauden aikana maksutta (ks. Huoltoleasingpalvelun ehdot, kohta 11 "Muutokset leasingsopimukseen ja tilaajan oikeus siirtää leasingsopimus"). Tilaaja voi tehdä jatkovuokrasopimuksia veloituksetta.</t>
    </r>
  </si>
  <si>
    <t>€ / muutos</t>
  </si>
  <si>
    <t>Auton uudelleenrekisteröintiä edellyttävät muutokset</t>
  </si>
  <si>
    <t>€ / auto</t>
  </si>
  <si>
    <t>€ / km</t>
  </si>
  <si>
    <t xml:space="preserve">Erikseen tilattavat lisäpalvelut </t>
  </si>
  <si>
    <r>
      <rPr>
        <b/>
        <sz val="10"/>
        <rFont val="Verdana"/>
        <family val="2"/>
      </rPr>
      <t>Auton kuljetuspalvelut, &lt; 100 km</t>
    </r>
    <r>
      <rPr>
        <sz val="10"/>
        <rFont val="Verdana"/>
        <family val="2"/>
      </rPr>
      <t xml:space="preserve">
Hintaa sovelletaan kaikkiin auton kuljetuspalveluihin &lt; 100 km matkoilla.
Esimerkiksi seuraaviin kuljetuksiin: nouto/palautus auton huoltoon/katsastukseen, auton palauttaminen Toimittajan palautuspisteeseen Tilaajalta vuokrakauden päättyessä ja palautuneen auton kuljetus esim. vaurioiden korjaamiseksi korjaamolle. 
Tätä hintariviä käytetään ensimmäisen alle 100 kilometrin matkalla.
</t>
    </r>
  </si>
  <si>
    <t>€/&lt;100 km</t>
  </si>
  <si>
    <r>
      <rPr>
        <b/>
        <sz val="10"/>
        <rFont val="Verdana"/>
        <family val="2"/>
      </rPr>
      <t xml:space="preserve">Auton kuljetuspalvelut, ≥ 100 km
</t>
    </r>
    <r>
      <rPr>
        <sz val="10"/>
        <rFont val="Verdana"/>
        <family val="2"/>
      </rPr>
      <t xml:space="preserve">Hintaa sovelletaan kaikkiin auton kuljetuspalveluihin seuraavasti:  
tämän hintarivin hinta (EUR/per alkava 100 km, ensimmäisen 100 km:n jälkeen) lisätään yllä olevaan hintaan (EUR/alle 100 km) jokaisen alkavan sadan kilometrin osalta. 
Esimerkiksi seuraaviin kuljetuksiin: nouto/palautus auton huoltoon/katsastukseen, auton palauttaminen Toimittajan palautuspisteeseen Tilaajalta vuokrakauden päättyessä ja palautuneen auton kuljetus esim. vaurioiden korjaamiseksi korjaamolle. </t>
    </r>
  </si>
  <si>
    <t>€/per alkava 100 km</t>
  </si>
  <si>
    <t>Toimenpidemaksujen ja lisäpalveluiden painotettu vertailuhinta</t>
  </si>
  <si>
    <t>Tarjoajan nimi:</t>
  </si>
  <si>
    <t>Tälle välilehdelle muodostuu tarjouksen kokonaisvertailuhinta. Tarjoaja ei saa täyttää tämän välilehden taulukkoon mitään tietoja.</t>
  </si>
  <si>
    <t xml:space="preserve">Tämän välilehden tiedot ovat asianosaisjulkisia ja ne tullaan esittämään hankintapäätöksen perustelumuistiossa. </t>
  </si>
  <si>
    <t>Mikäli hintalomakkeella ja Hanki-palvelussa ilmoitetut kokonaisvertailuhinnat ovat ristiriidassa, on tälle hintalomakkeelle muodostuva kokonaisvertailuhinta ensisijainen.</t>
  </si>
  <si>
    <t>PALVELU</t>
  </si>
  <si>
    <t>Painotetut vertailuhinnat yhteensä 
(€, alv 0 %)</t>
  </si>
  <si>
    <t xml:space="preserve">2. TOIMENPIDEMAKSUJEN JA LISÄPALVELUIDEN PAINOTETTU VERTAILUHINTA </t>
  </si>
  <si>
    <t>Hintaryhmä</t>
  </si>
  <si>
    <t>Konsultointipalvelu</t>
  </si>
  <si>
    <t xml:space="preserve">€ (alv 0%) </t>
  </si>
  <si>
    <r>
      <t>Kaikkiin lomakkeen oransseihin soluihin tulee täyttää pyydetty tieto. Kaikki hinnat tulee ilmoittaa pyydetyssä yksikössä. Hinnat tulee ilmoittaa ilman arvonlisäveroa</t>
    </r>
    <r>
      <rPr>
        <sz val="10"/>
        <rFont val="Verdana"/>
        <family val="2"/>
      </rPr>
      <t xml:space="preserve">. </t>
    </r>
    <r>
      <rPr>
        <sz val="11"/>
        <color theme="1"/>
        <rFont val="Calibri"/>
        <family val="2"/>
        <scheme val="minor"/>
      </rPr>
      <t xml:space="preserve">
Tarjoajan tulee ilmoittaa tarjoamansa hinnat kahden (2) desimaalin tarkkuudella (euroa, alv 0 %). Huoltokustannus sekä yli- ja alikilometrit tulee kuitenkin ilmoittaa neljän (4) desimaalin tarkkuudella (euroa, alv 0 %). </t>
    </r>
  </si>
  <si>
    <t>Vuokra (€/kk, alv 0 %)</t>
  </si>
  <si>
    <t>Kertamaksu (€/tunti)</t>
  </si>
  <si>
    <t>1. HUOLTOLEASINGPALVELUN VERTAILUHINTA</t>
  </si>
  <si>
    <t>Segmentti</t>
  </si>
  <si>
    <t>Muut tiedot</t>
  </si>
  <si>
    <t>Käyttövoima (kaikki oltava valikoimassa)</t>
  </si>
  <si>
    <t>Hintaryhmä 1a</t>
  </si>
  <si>
    <t>Hintaryhmä 1b</t>
  </si>
  <si>
    <t>Hintaryhmä 2a</t>
  </si>
  <si>
    <t>Hintaryhmä 2b</t>
  </si>
  <si>
    <t>Hintaryhmä 3a</t>
  </si>
  <si>
    <t>Hintaryhmä 3b</t>
  </si>
  <si>
    <t>D (Esim. Audi A4, BMW 3-sarja, MB C-sarja, Volvo 60-sarja, Ford Mondeo, Skoda Suberb ja VW Passat)</t>
  </si>
  <si>
    <t>C (Esim. Honda Civic, Ford Focus, Skoda Octavia, VW Golf)</t>
  </si>
  <si>
    <t>Hintaryhmä 1a: Maksuerän vuokra (€/kk) alv 0%</t>
  </si>
  <si>
    <t>Hintaryhmä 1b: Maksuerän vuokra (€/kk) alv 0%</t>
  </si>
  <si>
    <t>Hintaryhmä 2a: Maksuerän vuokra (€/kk) alv 0%</t>
  </si>
  <si>
    <t>Hintaryhmä 2b: Maksuerän vuokra (€/kk) alv 0%</t>
  </si>
  <si>
    <t>Hintaryhmä 3a: Maksuerän vuokra (€/kk) alv 0%</t>
  </si>
  <si>
    <t>Hintaryhmä 3b: Maksuerän vuokra (€/kk) alv 0%</t>
  </si>
  <si>
    <t>Sähkö ja ladattava hybridi</t>
  </si>
  <si>
    <t>Bensiini ja diesel</t>
  </si>
  <si>
    <t>E ja keskisuuret katumaasturit (esim. Audi A6 ja Q5, BMW 5-sarja ja X3, MB E-sarja ja GLC, Volvo s90, v90 ja XC60)</t>
  </si>
  <si>
    <t>E ja keskisuuret katumaasturit (esim. Audi A6 ja Q5, BMW 5-sarja ja X3, MB E-sarja ja GLC, Volvo s90, v90 ja XC60, Polestar 2, Tesla Model 3 ja Model Y)</t>
  </si>
  <si>
    <t>C (Esim. Skoda Octavia, VW ID3)</t>
  </si>
  <si>
    <t>D (Esim. Audi A4, BMW 3-sarja, MB C-sarja, Volvo 60-sarja, Ford Mondeo, Skoda Suberb ja Enyaq VW Passat ja ID4)</t>
  </si>
  <si>
    <t>55 000 - 60 000</t>
  </si>
  <si>
    <t>50 000 - 54 999</t>
  </si>
  <si>
    <t>40 000 - 44 999</t>
  </si>
  <si>
    <t>35 000 - 39 999</t>
  </si>
  <si>
    <t>30 000 - 34 999</t>
  </si>
  <si>
    <t>Hintaryhmä 4a</t>
  </si>
  <si>
    <t>Hintaryhmä 4b</t>
  </si>
  <si>
    <t>Hintaryhmä 5a</t>
  </si>
  <si>
    <t>Hintaryhmä 5b</t>
  </si>
  <si>
    <t>Hintaryhmä 6a</t>
  </si>
  <si>
    <t>Hintaryhmä 6b</t>
  </si>
  <si>
    <t>Porrasperä, farmari, viistoperä, crossover, katumaasturi, maastoauto, tila-auto</t>
  </si>
  <si>
    <t>Sallitut korimallit</t>
  </si>
  <si>
    <t>Lisäpalvelut (alv 24 %)</t>
  </si>
  <si>
    <t>Tilaajalla on mahdollisuus hankkia Tarjoajan tarjoamia lisäpalveluita tämän Hintalomakkeen kohdassa "Toimenpidemaksut, lisäpalvelut" annetuin hinnoin. Tarjoajan tulee tarjota kaikkia pyydettyjä lisäpalveluja.</t>
  </si>
  <si>
    <t>Hintaryhmä 4b: Maksuerän vuokra (€/kk) alv 0%</t>
  </si>
  <si>
    <t>Hintaryhmä 5b: Maksuerän vuokra (€/kk) alv 0%</t>
  </si>
  <si>
    <t>Hintaryhmä 6b: Maksuerän vuokra (€/kk) alv 0%</t>
  </si>
  <si>
    <t>Sähköauton latausasema (väh. 11 kW, asennettuna)</t>
  </si>
  <si>
    <t>Auton noutopalvelu huoltoon</t>
  </si>
  <si>
    <t>Auton pesupalvelu (sis. 2 pesua/kk)</t>
  </si>
  <si>
    <t>Tehdaslisävarusteet sisältyvät kunkin hintaryhmän auton hintaan. Tehdaslisävarusteet voivat nostaa auton hintaa, mutta auton arvo tulee pysyä kunkin hintaryhmän enimmäishinnan rajoissa. Autoon voidaan valita lisävarusteita enintään 5 000 euron arvosta (pl. talvirenkaat vanteineen, joiden arvo ei vaikuta lisävarusteisiin käytettävään arvoon).</t>
  </si>
  <si>
    <t>45 000 - 49 999</t>
  </si>
  <si>
    <t>Kuukausimaksu (€/kk)</t>
  </si>
  <si>
    <t>Hallinnointimaksut (€/v)</t>
  </si>
  <si>
    <r>
      <rPr>
        <b/>
        <sz val="10"/>
        <rFont val="Verdana"/>
        <family val="2"/>
      </rPr>
      <t>Sijaisautopalvelu &lt; 200km</t>
    </r>
    <r>
      <rPr>
        <sz val="10"/>
        <rFont val="Verdana"/>
        <family val="2"/>
      </rPr>
      <t xml:space="preserve">
Vähintään B-luokan sijaisauton käyttö (ks. huoltoleasingpalvelun vähimmäisvaatimukset liitteestä "Hankinnan kohde" kohta 2.1), kuitenkin enintään auton huollon tai korjauksen ajaksi. Tätä hintaa käytetään, kun sijaisautolla ajetaan huollon tai korjauksen aikana enintään 200 km.</t>
    </r>
  </si>
  <si>
    <r>
      <rPr>
        <b/>
        <sz val="10"/>
        <rFont val="Verdana"/>
        <family val="2"/>
      </rPr>
      <t>Sijaisautopalvelu &gt; 200km</t>
    </r>
    <r>
      <rPr>
        <sz val="10"/>
        <rFont val="Verdana"/>
        <family val="2"/>
      </rPr>
      <t xml:space="preserve">
Vähintään B-luokan sijaisauton käyttö (ks. huoltoleasingpalvelun vähimmäisvaatimukset liitteestä "Hankinnan kohde" kohta 2.1), kuitenkin enintään auton huollon tai korjauksen ajaksi. Tämä hintaa käytetään 200 km:n ylittäviltä osin.</t>
    </r>
  </si>
  <si>
    <t>Lisävarusteet ja tarvikkeet</t>
  </si>
  <si>
    <t>€/per alkava 20 km</t>
  </si>
  <si>
    <t>€/per vuosi</t>
  </si>
  <si>
    <t xml:space="preserve">Autojen leasingmaksujen, lisävarusteiden ja tarvikkeiden yhteenlaskettu hinta (sis. Autoveron):  </t>
  </si>
  <si>
    <r>
      <rPr>
        <b/>
        <sz val="10"/>
        <color theme="0"/>
        <rFont val="Verdana"/>
        <family val="2"/>
      </rPr>
      <t xml:space="preserve">TARJOUKSEN </t>
    </r>
    <r>
      <rPr>
        <b/>
        <u/>
        <sz val="10"/>
        <color theme="0"/>
        <rFont val="Verdana"/>
        <family val="2"/>
      </rPr>
      <t>KOKONAISVERTAILUHINTA</t>
    </r>
    <r>
      <rPr>
        <b/>
        <sz val="10"/>
        <color theme="0"/>
        <rFont val="Verdana"/>
        <family val="2"/>
      </rPr>
      <t xml:space="preserve">. 
</t>
    </r>
    <r>
      <rPr>
        <sz val="10"/>
        <color theme="0"/>
        <rFont val="Verdana"/>
        <family val="2"/>
      </rPr>
      <t>KOKONAISVERTAILUHINTA ON ILMOITETTAVA VÄLILEHDELLÄ ''HANKINNAN KOHTEEN TIETOJEN SYÖTTÖ''</t>
    </r>
  </si>
  <si>
    <r>
      <t>Sähköauton lataamisen seuranta- ja laskutuspalvelu</t>
    </r>
    <r>
      <rPr>
        <sz val="10"/>
        <rFont val="Verdana"/>
        <family val="2"/>
      </rPr>
      <t xml:space="preserve"> (sähkön kulutus laskutetaan Tilaajalta toteutuneen kulutuksen mukaan)</t>
    </r>
  </si>
  <si>
    <r>
      <t xml:space="preserve">Polttoainekortti </t>
    </r>
    <r>
      <rPr>
        <sz val="10"/>
        <rFont val="Verdana"/>
        <family val="2"/>
      </rPr>
      <t>(polttoaineiden ostot laskutetaan Tilaajalta toteutuneen kulutuksen mukaan)</t>
    </r>
  </si>
  <si>
    <t>Leasingauton vakuutukset (sis. täysi kasko, lasivakuutus ja liikennevakuutus)</t>
  </si>
  <si>
    <t>Auton hankintahinta (nettohinta varusteineen euroa, sis. ALV ja Autovero)</t>
  </si>
  <si>
    <t>Autojen hankintahintaan voi sisältyä tehdaslisävarusteita ja muita lisävarusteita enintään 5 000 euron arvosta (pl. talvirenkaat vanteineen ja toimitusmaksu, joiden arvo ei vaikuta lisävarusteisiin käytettävään arvoon).</t>
  </si>
  <si>
    <t>Hankittavien autojen päästöt saavat olla enintään 175 g/km. Autojen on täytettävä ajoneuvo- ja liikennepalveluhankintojen ympäristö- ja energiatehokkuusvaatimuksesta annetun lain vaatimukset, josta syystä merkittävä osa hankittavista autoista hybridi- ja täyssähköautoja.</t>
  </si>
  <si>
    <t>Lisälämmitinsarja (moottorilämmitin + sisätilalämmitin)</t>
  </si>
  <si>
    <t>Kuramatot jalkatilaan (etu- ja takajalkatilat)</t>
  </si>
  <si>
    <t>Vetokoukku (13 napainen, sis. Asennus)</t>
  </si>
  <si>
    <t>Talvirenkaat alumiinivanteineen (premium -luokka)</t>
  </si>
  <si>
    <r>
      <t>Huoltoleasingpalvelun kohteena olevien autojen tiedot on ilmoitettu välilehdellä "Autojen tiedot". Tällä välilehdellä "Huoltoleasingpalvelu" on ilmoitettu vuokra-aikaa koskevat tiedot. 
Vuokran laskennassa tulee käyttää 3 v koronvaihtosopimusta (swap-korko), jonka arvona käytetään arvoa 0,00 %. Viitekoron arvona käytetään arvoa 0,00 %, koska noteerauspäivänä 10</t>
    </r>
    <r>
      <rPr>
        <sz val="11"/>
        <rFont val="Calibri"/>
        <family val="2"/>
        <scheme val="minor"/>
      </rPr>
      <t>.1.2022 3 v koronvaihtosopimuksen arvo on ollut negatiivinen.</t>
    </r>
    <r>
      <rPr>
        <sz val="11"/>
        <color theme="1"/>
        <rFont val="Calibri"/>
        <family val="2"/>
        <scheme val="minor"/>
      </rPr>
      <t xml:space="preserve">
Tarjoaja ilmoittaa maksuerän vuokran soluissa A 26, </t>
    </r>
    <r>
      <rPr>
        <sz val="11"/>
        <rFont val="Calibri"/>
        <family val="2"/>
        <scheme val="minor"/>
      </rPr>
      <t>A28 ja A30. Tarjoaja ilmoittaa vuokran perusteena olevien hintakomponenttien arvot soluissa B21-23. T</t>
    </r>
    <r>
      <rPr>
        <sz val="11"/>
        <color theme="1"/>
        <rFont val="Calibri"/>
        <family val="2"/>
        <scheme val="minor"/>
      </rPr>
      <t xml:space="preserve">arjoaja huomioi, että hintakomponentit ovat sitovia. Lopullisen vuokran laskennassa käytettävän viitekoron arvon määräytymispäivä on määritelty tarjouspyynnön ehdoissa. </t>
    </r>
  </si>
  <si>
    <t>Kertamaksu (€/sarja, alv 0 %)</t>
  </si>
  <si>
    <t>Kertamaksu (€/auto, alv 0 %)</t>
  </si>
  <si>
    <t>Kertamaksu (€, alv 0 %)</t>
  </si>
  <si>
    <t>Toimituskulut</t>
  </si>
  <si>
    <r>
      <t xml:space="preserve">Ylikilometriveloitus
</t>
    </r>
    <r>
      <rPr>
        <i/>
        <sz val="10"/>
        <rFont val="Verdana"/>
        <family val="2"/>
      </rPr>
      <t>Veloitus leasingsopimuksessa sovittujen ajokilometrien ja jouston ylittävältä osalta (jousto 2 000 km, ks. Liite "Huoltoleasingpalvelun ehdot", kohta 17)</t>
    </r>
    <r>
      <rPr>
        <b/>
        <sz val="10"/>
        <rFont val="Verdana"/>
        <family val="2"/>
      </rPr>
      <t xml:space="preserve">
</t>
    </r>
    <r>
      <rPr>
        <i/>
        <sz val="10"/>
        <color rgb="FFFF0000"/>
        <rFont val="Verdana"/>
        <family val="2"/>
      </rPr>
      <t>Huom! Hinta ei saa olla enemmän kuin 0,1500 €/km.</t>
    </r>
  </si>
  <si>
    <r>
      <t xml:space="preserve">Alikilometrihyvitys
</t>
    </r>
    <r>
      <rPr>
        <i/>
        <sz val="10"/>
        <rFont val="Verdana"/>
        <family val="2"/>
      </rPr>
      <t xml:space="preserve">Hyvitys leasingsopimuksessa sovittujen ajokilometrien ja jouston alittavalta osalta (jousto 2 000 km, ks. Liite "Huoltoleasingpalvelun ehdot", kohta 17)
</t>
    </r>
    <r>
      <rPr>
        <b/>
        <sz val="10"/>
        <rFont val="Verdana"/>
        <family val="2"/>
      </rPr>
      <t xml:space="preserve">
</t>
    </r>
    <r>
      <rPr>
        <i/>
        <sz val="10"/>
        <color rgb="FFFF0000"/>
        <rFont val="Verdana"/>
        <family val="2"/>
      </rPr>
      <t>Huom! Hyvityshinta ei saa olla vähemmän kuin 0,0800 €/km.</t>
    </r>
    <r>
      <rPr>
        <b/>
        <sz val="10"/>
        <rFont val="Verdana"/>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</si>
</sst>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0000\ &quot;€&quot;"/>
  </numFmts>
  <fonts count="14" x14ac:knownFonts="1">
    <font>
      <sz val="11"/>
      <color theme="1"/>
      <name val="Calibri"/>
      <family val="2"/>
      <scheme val="minor"/>
    </font>
    <font>
      <b/>
      <sz val="10"/>
      <color theme="1"/>
      <name val="Verdana"/>
      <family val="2"/>
    </font>
    <font>
      <sz val="10"/>
      <name val="Verdana"/>
      <family val="2"/>
    </font>
    <font>
      <b/>
      <sz val="10"/>
      <color theme="0"/>
      <name val="Verdana"/>
      <family val="2"/>
    </font>
    <font>
      <sz val="10"/>
      <color indexed="8"/>
      <name val="Verdana"/>
      <family val="2"/>
    </font>
    <font>
      <i/>
      <sz val="10"/>
      <name val="Verdana"/>
      <family val="2"/>
    </font>
    <font>
      <b/>
      <sz val="10"/>
      <name val="Verdana"/>
      <family val="2"/>
    </font>
    <font>
      <b/>
      <sz val="10"/>
      <color rgb="FFFF0000"/>
      <name val="Verdana"/>
      <family val="2"/>
    </font>
    <font>
      <i/>
      <sz val="10"/>
      <color rgb="FFFF0000"/>
      <name val="Verdana"/>
      <family val="2"/>
    </font>
    <font>
      <sz val="10"/>
      <color rgb="FFFF0000"/>
      <name val="Verdana"/>
      <family val="2"/>
    </font>
    <font>
      <b/>
      <sz val="11"/>
      <color theme="1"/>
      <name val="Calibri"/>
      <family val="2"/>
      <scheme val="minor"/>
    </font>
    <font>
      <sz val="11"/>
      <name val="Calibri"/>
      <family val="2"/>
      <scheme val="minor"/>
    </font>
    <font>
      <sz val="10"/>
      <color theme="0"/>
      <name val="Verdana"/>
      <family val="2"/>
    </font>
    <font>
      <b/>
      <u/>
      <sz val="10"/>
      <color theme="0"/>
      <name val="Verdana"/>
      <family val="2"/>
    </font>
  </fonts>
  <fills count="11">
    <fill>
      <patternFill patternType="none"/>
    </fill>
    <fill>
      <patternFill patternType="gray125"/>
    </fill>
    <fill>
      <patternFill patternType="solid">
        <fgColor rgb="FFD9D9D9"/>
        <bgColor rgb="FF000000"/>
      </patternFill>
    </fill>
    <fill>
      <patternFill patternType="solid">
        <fgColor theme="5" tint="0.39997558519241921"/>
        <bgColor rgb="FF000000"/>
      </patternFill>
    </fill>
    <fill>
      <patternFill patternType="solid">
        <fgColor rgb="FFFFFFFF"/>
        <bgColor rgb="FF000000"/>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2"/>
        <bgColor indexed="64"/>
      </patternFill>
    </fill>
    <fill>
      <patternFill patternType="solid">
        <fgColor theme="3" tint="-0.249977111117893"/>
        <bgColor indexed="64"/>
      </patternFill>
    </fill>
    <fill>
      <patternFill patternType="solid">
        <fgColor theme="3" tint="-0.249977111117893"/>
        <bgColor rgb="FF00000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1">
    <xf numFmtId="0" fontId="0" fillId="0" borderId="0"/>
  </cellStyleXfs>
  <cellXfs count="73">
    <xf numFmtId="0" fontId="0" fillId="0" borderId="0" xfId="0"/>
    <xf numFmtId="0" fontId="1" fillId="0" borderId="0" xfId="0" applyFont="1"/>
    <xf numFmtId="0" fontId="2" fillId="0" borderId="0" xfId="0" applyFont="1"/>
    <xf numFmtId="0" fontId="2" fillId="0" borderId="2" xfId="0" applyFont="1" applyBorder="1"/>
    <xf numFmtId="0" fontId="0" fillId="0" borderId="1" xfId="0" applyBorder="1" applyAlignment="1">
      <alignment horizontal="center"/>
    </xf>
    <xf numFmtId="0" fontId="4" fillId="0" borderId="0" xfId="0" applyFont="1" applyAlignment="1">
      <alignment horizontal="right"/>
    </xf>
    <xf numFmtId="3" fontId="0" fillId="0" borderId="1" xfId="0" applyNumberFormat="1" applyBorder="1" applyAlignment="1">
      <alignment horizontal="center"/>
    </xf>
    <xf numFmtId="3" fontId="4" fillId="0" borderId="0" xfId="0" applyNumberFormat="1" applyFont="1"/>
    <xf numFmtId="0" fontId="2" fillId="0" borderId="1" xfId="0" applyFont="1" applyBorder="1" applyAlignment="1">
      <alignment wrapText="1" shrinkToFit="1"/>
    </xf>
    <xf numFmtId="164" fontId="5" fillId="0" borderId="0" xfId="0" applyNumberFormat="1" applyFont="1" applyAlignment="1">
      <alignment horizontal="center" vertical="center" wrapText="1" shrinkToFit="1"/>
    </xf>
    <xf numFmtId="0" fontId="2" fillId="0" borderId="1" xfId="0" applyFont="1" applyBorder="1"/>
    <xf numFmtId="165" fontId="2" fillId="3" borderId="1" xfId="0" applyNumberFormat="1" applyFont="1" applyFill="1" applyBorder="1" applyAlignment="1" applyProtection="1">
      <alignment horizontal="center" vertical="center" wrapText="1" shrinkToFit="1"/>
      <protection locked="0"/>
    </xf>
    <xf numFmtId="164" fontId="2" fillId="2" borderId="1" xfId="0" applyNumberFormat="1" applyFont="1" applyFill="1" applyBorder="1" applyAlignment="1">
      <alignment horizontal="center" vertical="center"/>
    </xf>
    <xf numFmtId="0" fontId="7" fillId="0" borderId="0" xfId="0" applyFont="1"/>
    <xf numFmtId="3" fontId="2" fillId="0" borderId="1" xfId="0" applyNumberFormat="1" applyFont="1" applyBorder="1" applyAlignment="1">
      <alignment horizontal="center" vertical="center" wrapText="1" shrinkToFit="1"/>
    </xf>
    <xf numFmtId="164" fontId="5" fillId="3" borderId="1" xfId="0" applyNumberFormat="1" applyFont="1" applyFill="1" applyBorder="1" applyAlignment="1" applyProtection="1">
      <alignment horizontal="center" vertical="center" wrapText="1" shrinkToFit="1"/>
      <protection locked="0"/>
    </xf>
    <xf numFmtId="0" fontId="5" fillId="0" borderId="1" xfId="0" applyFont="1" applyBorder="1" applyAlignment="1">
      <alignment horizontal="center" vertical="center" wrapText="1" shrinkToFit="1"/>
    </xf>
    <xf numFmtId="165" fontId="5" fillId="3" borderId="1" xfId="0" applyNumberFormat="1" applyFont="1" applyFill="1" applyBorder="1" applyAlignment="1" applyProtection="1">
      <alignment horizontal="center" vertical="center" wrapText="1" shrinkToFit="1"/>
      <protection locked="0"/>
    </xf>
    <xf numFmtId="165" fontId="2" fillId="2" borderId="1" xfId="0" applyNumberFormat="1" applyFont="1" applyFill="1" applyBorder="1" applyAlignment="1">
      <alignment horizontal="center" vertical="center"/>
    </xf>
    <xf numFmtId="0" fontId="2" fillId="0" borderId="0" xfId="0" applyFont="1" applyAlignment="1">
      <alignment vertical="center"/>
    </xf>
    <xf numFmtId="1" fontId="2" fillId="0" borderId="1" xfId="0" applyNumberFormat="1" applyFont="1" applyBorder="1" applyAlignment="1">
      <alignment horizontal="center" vertical="center" wrapText="1"/>
    </xf>
    <xf numFmtId="164" fontId="6" fillId="2" borderId="1" xfId="0" applyNumberFormat="1" applyFont="1" applyFill="1" applyBorder="1" applyAlignment="1">
      <alignment horizontal="center"/>
    </xf>
    <xf numFmtId="0" fontId="6" fillId="0" borderId="0" xfId="0" applyFont="1"/>
    <xf numFmtId="0" fontId="2" fillId="5" borderId="1" xfId="0" applyFont="1" applyFill="1" applyBorder="1" applyAlignment="1">
      <alignment horizontal="left" shrinkToFit="1"/>
    </xf>
    <xf numFmtId="4" fontId="1" fillId="6" borderId="1" xfId="0" applyNumberFormat="1" applyFont="1" applyFill="1" applyBorder="1" applyAlignment="1">
      <alignment horizontal="center" vertical="center" wrapText="1"/>
    </xf>
    <xf numFmtId="4" fontId="1" fillId="6" borderId="1" xfId="0" applyNumberFormat="1" applyFont="1" applyFill="1" applyBorder="1" applyAlignment="1">
      <alignment horizontal="center"/>
    </xf>
    <xf numFmtId="4" fontId="1" fillId="7" borderId="1" xfId="0" applyNumberFormat="1" applyFont="1" applyFill="1" applyBorder="1" applyAlignment="1">
      <alignment horizontal="center" vertical="center" wrapText="1" shrinkToFit="1"/>
    </xf>
    <xf numFmtId="0" fontId="0" fillId="0" borderId="0" xfId="0"/>
    <xf numFmtId="0" fontId="0" fillId="0" borderId="0" xfId="0"/>
    <xf numFmtId="0" fontId="10" fillId="0" borderId="0" xfId="0" applyFont="1"/>
    <xf numFmtId="0" fontId="0" fillId="0" borderId="0" xfId="0" applyAlignment="1">
      <alignment wrapText="1"/>
    </xf>
    <xf numFmtId="0" fontId="0" fillId="0" borderId="0" xfId="0" applyAlignment="1">
      <alignment wrapText="1"/>
    </xf>
    <xf numFmtId="0" fontId="0" fillId="0" borderId="0" xfId="0" applyFill="1" applyBorder="1"/>
    <xf numFmtId="0" fontId="0" fillId="8" borderId="0" xfId="0" applyFill="1"/>
    <xf numFmtId="0" fontId="10" fillId="0" borderId="0" xfId="0" applyFont="1" applyAlignment="1">
      <alignment wrapText="1"/>
    </xf>
    <xf numFmtId="0" fontId="0" fillId="0" borderId="0" xfId="0" applyAlignment="1">
      <alignment wrapText="1"/>
    </xf>
    <xf numFmtId="0" fontId="0" fillId="0" borderId="0" xfId="0" applyFill="1" applyBorder="1" applyAlignment="1">
      <alignment wrapText="1"/>
    </xf>
    <xf numFmtId="0" fontId="0" fillId="0" borderId="0" xfId="0" applyAlignment="1">
      <alignment horizontal="left" wrapText="1"/>
    </xf>
    <xf numFmtId="0" fontId="0" fillId="0" borderId="0" xfId="0" applyAlignment="1">
      <alignment wrapText="1"/>
    </xf>
    <xf numFmtId="0" fontId="0" fillId="0" borderId="0" xfId="0"/>
    <xf numFmtId="0" fontId="3" fillId="9" borderId="1" xfId="0" applyFont="1" applyFill="1" applyBorder="1" applyAlignment="1">
      <alignment wrapText="1"/>
    </xf>
    <xf numFmtId="0" fontId="3" fillId="9" borderId="1" xfId="0" applyFont="1" applyFill="1" applyBorder="1"/>
    <xf numFmtId="0" fontId="3" fillId="9" borderId="1" xfId="0" applyFont="1" applyFill="1" applyBorder="1" applyAlignment="1">
      <alignment horizontal="center" vertical="center"/>
    </xf>
    <xf numFmtId="0" fontId="3" fillId="9" borderId="3" xfId="0" applyFont="1" applyFill="1" applyBorder="1" applyAlignment="1">
      <alignment horizontal="center" vertical="center" wrapText="1" shrinkToFit="1"/>
    </xf>
    <xf numFmtId="0" fontId="3" fillId="10" borderId="5" xfId="0" applyFont="1" applyFill="1" applyBorder="1" applyAlignment="1">
      <alignment horizontal="left" vertical="center" wrapText="1"/>
    </xf>
    <xf numFmtId="0" fontId="3" fillId="10" borderId="6" xfId="0" applyFont="1" applyFill="1" applyBorder="1" applyAlignment="1">
      <alignment horizontal="left" vertical="center" wrapText="1"/>
    </xf>
    <xf numFmtId="0" fontId="3" fillId="10" borderId="7" xfId="0" applyFont="1" applyFill="1" applyBorder="1" applyAlignment="1">
      <alignment horizontal="center" vertical="center" wrapText="1"/>
    </xf>
    <xf numFmtId="0" fontId="2" fillId="5" borderId="8" xfId="0" applyFont="1" applyFill="1" applyBorder="1" applyAlignment="1">
      <alignment horizontal="left" vertical="center" wrapText="1" shrinkToFit="1"/>
    </xf>
    <xf numFmtId="164" fontId="5" fillId="3" borderId="8" xfId="0" applyNumberFormat="1" applyFont="1" applyFill="1" applyBorder="1" applyAlignment="1" applyProtection="1">
      <alignment horizontal="center" vertical="center" wrapText="1" shrinkToFit="1"/>
      <protection locked="0"/>
    </xf>
    <xf numFmtId="0" fontId="5" fillId="0" borderId="4" xfId="0" applyFont="1" applyBorder="1" applyAlignment="1">
      <alignment horizontal="center" vertical="center" wrapText="1" shrinkToFit="1"/>
    </xf>
    <xf numFmtId="0" fontId="3" fillId="9" borderId="1" xfId="0" applyFont="1" applyFill="1" applyBorder="1" applyAlignment="1">
      <alignment horizontal="center" vertical="center" wrapText="1"/>
    </xf>
    <xf numFmtId="0" fontId="12" fillId="9" borderId="1" xfId="0" applyFont="1" applyFill="1" applyBorder="1" applyAlignment="1">
      <alignment horizontal="left" wrapText="1" shrinkToFit="1"/>
    </xf>
    <xf numFmtId="0" fontId="6" fillId="5" borderId="2" xfId="0" applyFont="1" applyFill="1" applyBorder="1" applyAlignment="1">
      <alignment horizontal="left" vertical="center" wrapText="1" shrinkToFit="1"/>
    </xf>
    <xf numFmtId="0" fontId="0" fillId="0" borderId="0" xfId="0"/>
    <xf numFmtId="0" fontId="0" fillId="0" borderId="0" xfId="0" applyAlignment="1">
      <alignment horizontal="left" wrapText="1"/>
    </xf>
    <xf numFmtId="0" fontId="0" fillId="0" borderId="0" xfId="0" applyAlignment="1">
      <alignment wrapText="1"/>
    </xf>
    <xf numFmtId="0" fontId="0" fillId="0" borderId="0" xfId="0" applyAlignment="1">
      <alignment wrapText="1" shrinkToFit="1"/>
    </xf>
    <xf numFmtId="0" fontId="0" fillId="0" borderId="0" xfId="0"/>
    <xf numFmtId="0" fontId="0" fillId="0" borderId="0" xfId="0" applyFont="1" applyAlignment="1">
      <alignment wrapText="1" shrinkToFit="1"/>
    </xf>
    <xf numFmtId="0" fontId="0" fillId="0" borderId="0" xfId="0" applyFont="1"/>
    <xf numFmtId="0" fontId="2" fillId="0" borderId="2" xfId="0" applyFont="1" applyBorder="1" applyAlignment="1">
      <alignment horizontal="left" vertical="center" wrapText="1" shrinkToFit="1"/>
    </xf>
    <xf numFmtId="0" fontId="2" fillId="0" borderId="4" xfId="0" applyFont="1" applyBorder="1" applyAlignment="1">
      <alignment horizontal="left" vertical="center" wrapText="1" shrinkToFit="1"/>
    </xf>
    <xf numFmtId="0" fontId="2" fillId="5" borderId="2" xfId="0" applyFont="1" applyFill="1" applyBorder="1" applyAlignment="1">
      <alignment horizontal="left" vertical="center" wrapText="1" shrinkToFit="1"/>
    </xf>
    <xf numFmtId="0" fontId="2" fillId="5" borderId="4" xfId="0" applyFont="1" applyFill="1" applyBorder="1" applyAlignment="1">
      <alignment horizontal="left" vertical="center" wrapText="1" shrinkToFit="1"/>
    </xf>
    <xf numFmtId="0" fontId="3" fillId="10" borderId="2" xfId="0" applyFont="1" applyFill="1" applyBorder="1" applyAlignment="1">
      <alignment horizontal="right"/>
    </xf>
    <xf numFmtId="0" fontId="3" fillId="10" borderId="8" xfId="0" applyFont="1" applyFill="1" applyBorder="1" applyAlignment="1">
      <alignment horizontal="right"/>
    </xf>
    <xf numFmtId="0" fontId="3" fillId="10" borderId="4" xfId="0" applyFont="1" applyFill="1" applyBorder="1" applyAlignment="1">
      <alignment horizontal="right"/>
    </xf>
    <xf numFmtId="0" fontId="6" fillId="4" borderId="2" xfId="0" applyFont="1" applyFill="1" applyBorder="1" applyAlignment="1">
      <alignment horizontal="left" vertical="center" wrapText="1" shrinkToFit="1"/>
    </xf>
    <xf numFmtId="0" fontId="9" fillId="4" borderId="4" xfId="0" applyFont="1" applyFill="1" applyBorder="1" applyAlignment="1">
      <alignment horizontal="left" vertical="center" wrapText="1" shrinkToFit="1"/>
    </xf>
    <xf numFmtId="0" fontId="6" fillId="4" borderId="2" xfId="0" applyFont="1" applyFill="1" applyBorder="1" applyAlignment="1">
      <alignment horizontal="left" vertical="top" wrapText="1" shrinkToFit="1"/>
    </xf>
    <xf numFmtId="0" fontId="9" fillId="4" borderId="4" xfId="0" applyFont="1" applyFill="1" applyBorder="1" applyAlignment="1">
      <alignment horizontal="left" vertical="top" wrapText="1" shrinkToFit="1"/>
    </xf>
    <xf numFmtId="0" fontId="3" fillId="10" borderId="2" xfId="0" applyFont="1" applyFill="1" applyBorder="1" applyAlignment="1">
      <alignment horizontal="left" vertical="center" wrapText="1"/>
    </xf>
    <xf numFmtId="0" fontId="3" fillId="10" borderId="4" xfId="0" applyFont="1" applyFill="1" applyBorder="1" applyAlignment="1">
      <alignment horizontal="left" vertical="center" wrapText="1"/>
    </xf>
  </cellXfs>
  <cellStyles count="1">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8777B-CC16-4CC5-8F63-56E857BA0CF0}">
  <dimension ref="A1:E34"/>
  <sheetViews>
    <sheetView tabSelected="1" zoomScale="80" zoomScaleNormal="80" workbookViewId="0">
      <selection activeCell="J11" sqref="J11"/>
    </sheetView>
  </sheetViews>
  <sheetFormatPr defaultRowHeight="14.5" x14ac:dyDescent="0.35"/>
  <cols>
    <col min="1" max="1" width="40.453125" customWidth="1"/>
    <col min="2" max="2" width="36.7265625" customWidth="1"/>
    <col min="3" max="3" width="25.81640625" customWidth="1"/>
    <col min="4" max="4" width="25.81640625" style="39" customWidth="1"/>
    <col min="5" max="5" width="15.7265625" customWidth="1"/>
  </cols>
  <sheetData>
    <row r="1" spans="1:5" x14ac:dyDescent="0.35">
      <c r="A1" s="29" t="s">
        <v>0</v>
      </c>
    </row>
    <row r="2" spans="1:5" x14ac:dyDescent="0.35">
      <c r="A2" s="29" t="s">
        <v>1</v>
      </c>
    </row>
    <row r="4" spans="1:5" x14ac:dyDescent="0.35">
      <c r="A4" t="s">
        <v>2</v>
      </c>
    </row>
    <row r="6" spans="1:5" x14ac:dyDescent="0.35">
      <c r="A6" s="1" t="s">
        <v>3</v>
      </c>
    </row>
    <row r="8" spans="1:5" s="34" customFormat="1" ht="50.15" customHeight="1" x14ac:dyDescent="0.35">
      <c r="A8" s="40" t="s">
        <v>44</v>
      </c>
      <c r="B8" s="40" t="s">
        <v>109</v>
      </c>
      <c r="C8" s="40" t="s">
        <v>51</v>
      </c>
      <c r="D8" s="40" t="s">
        <v>86</v>
      </c>
      <c r="E8" s="40" t="s">
        <v>53</v>
      </c>
    </row>
    <row r="9" spans="1:5" s="34" customFormat="1" ht="91.5" customHeight="1" x14ac:dyDescent="0.35">
      <c r="A9" s="28" t="s">
        <v>54</v>
      </c>
      <c r="B9" s="28" t="s">
        <v>74</v>
      </c>
      <c r="C9" s="31" t="s">
        <v>71</v>
      </c>
      <c r="D9" s="38" t="s">
        <v>85</v>
      </c>
      <c r="E9" s="31" t="s">
        <v>68</v>
      </c>
    </row>
    <row r="10" spans="1:5" s="27" customFormat="1" ht="72.650000000000006" customHeight="1" x14ac:dyDescent="0.35">
      <c r="A10" s="27" t="s">
        <v>55</v>
      </c>
      <c r="B10" s="27" t="s">
        <v>74</v>
      </c>
      <c r="C10" s="30" t="s">
        <v>70</v>
      </c>
      <c r="D10" s="38" t="s">
        <v>85</v>
      </c>
      <c r="E10" s="30" t="s">
        <v>69</v>
      </c>
    </row>
    <row r="11" spans="1:5" s="39" customFormat="1" ht="72.650000000000006" customHeight="1" x14ac:dyDescent="0.35">
      <c r="A11" s="32" t="s">
        <v>56</v>
      </c>
      <c r="B11" s="32" t="s">
        <v>75</v>
      </c>
      <c r="C11" s="38" t="s">
        <v>71</v>
      </c>
      <c r="D11" s="38" t="s">
        <v>85</v>
      </c>
      <c r="E11" s="38" t="s">
        <v>68</v>
      </c>
    </row>
    <row r="12" spans="1:5" s="39" customFormat="1" ht="72.650000000000006" customHeight="1" x14ac:dyDescent="0.35">
      <c r="A12" s="32" t="s">
        <v>57</v>
      </c>
      <c r="B12" s="39" t="s">
        <v>75</v>
      </c>
      <c r="C12" s="38" t="s">
        <v>70</v>
      </c>
      <c r="D12" s="38" t="s">
        <v>85</v>
      </c>
      <c r="E12" s="38" t="s">
        <v>69</v>
      </c>
    </row>
    <row r="13" spans="1:5" s="31" customFormat="1" ht="74.150000000000006" customHeight="1" x14ac:dyDescent="0.35">
      <c r="A13" s="36" t="s">
        <v>58</v>
      </c>
      <c r="B13" s="31" t="s">
        <v>96</v>
      </c>
      <c r="C13" s="31" t="s">
        <v>73</v>
      </c>
      <c r="D13" s="38" t="s">
        <v>85</v>
      </c>
      <c r="E13" s="35" t="s">
        <v>68</v>
      </c>
    </row>
    <row r="14" spans="1:5" s="27" customFormat="1" ht="58" x14ac:dyDescent="0.35">
      <c r="A14" s="27" t="s">
        <v>59</v>
      </c>
      <c r="B14" s="39" t="s">
        <v>96</v>
      </c>
      <c r="C14" s="30" t="s">
        <v>60</v>
      </c>
      <c r="D14" s="38" t="s">
        <v>85</v>
      </c>
      <c r="E14" s="35" t="s">
        <v>69</v>
      </c>
    </row>
    <row r="15" spans="1:5" s="39" customFormat="1" ht="72.5" x14ac:dyDescent="0.35">
      <c r="A15" s="39" t="s">
        <v>79</v>
      </c>
      <c r="B15" s="39" t="s">
        <v>76</v>
      </c>
      <c r="C15" s="38" t="s">
        <v>73</v>
      </c>
      <c r="D15" s="38" t="s">
        <v>85</v>
      </c>
      <c r="E15" s="38" t="s">
        <v>68</v>
      </c>
    </row>
    <row r="16" spans="1:5" s="39" customFormat="1" ht="58" x14ac:dyDescent="0.35">
      <c r="A16" s="39" t="s">
        <v>80</v>
      </c>
      <c r="B16" s="39" t="s">
        <v>76</v>
      </c>
      <c r="C16" s="38" t="s">
        <v>60</v>
      </c>
      <c r="D16" s="38" t="s">
        <v>85</v>
      </c>
      <c r="E16" s="38" t="s">
        <v>69</v>
      </c>
    </row>
    <row r="17" spans="1:5" s="28" customFormat="1" ht="58" x14ac:dyDescent="0.35">
      <c r="A17" s="32" t="s">
        <v>81</v>
      </c>
      <c r="B17" s="28" t="s">
        <v>77</v>
      </c>
      <c r="C17" s="31" t="s">
        <v>72</v>
      </c>
      <c r="D17" s="38" t="s">
        <v>85</v>
      </c>
      <c r="E17" s="35" t="s">
        <v>68</v>
      </c>
    </row>
    <row r="18" spans="1:5" s="27" customFormat="1" ht="58" x14ac:dyDescent="0.35">
      <c r="A18" s="27" t="s">
        <v>82</v>
      </c>
      <c r="B18" s="39" t="s">
        <v>77</v>
      </c>
      <c r="C18" s="30" t="s">
        <v>61</v>
      </c>
      <c r="D18" s="38" t="s">
        <v>85</v>
      </c>
      <c r="E18" s="35" t="s">
        <v>69</v>
      </c>
    </row>
    <row r="19" spans="1:5" s="39" customFormat="1" ht="58" x14ac:dyDescent="0.35">
      <c r="A19" s="39" t="s">
        <v>83</v>
      </c>
      <c r="B19" s="39" t="s">
        <v>78</v>
      </c>
      <c r="C19" s="38" t="s">
        <v>72</v>
      </c>
      <c r="D19" s="38" t="s">
        <v>85</v>
      </c>
      <c r="E19" s="38" t="s">
        <v>68</v>
      </c>
    </row>
    <row r="20" spans="1:5" s="39" customFormat="1" ht="58" x14ac:dyDescent="0.35">
      <c r="A20" s="39" t="s">
        <v>84</v>
      </c>
      <c r="B20" s="39" t="s">
        <v>78</v>
      </c>
      <c r="C20" s="38" t="s">
        <v>61</v>
      </c>
      <c r="D20" s="38" t="s">
        <v>85</v>
      </c>
      <c r="E20" s="38" t="s">
        <v>69</v>
      </c>
    </row>
    <row r="21" spans="1:5" s="27" customFormat="1" x14ac:dyDescent="0.35">
      <c r="D21" s="39"/>
    </row>
    <row r="22" spans="1:5" x14ac:dyDescent="0.35">
      <c r="A22" s="1" t="s">
        <v>4</v>
      </c>
    </row>
    <row r="24" spans="1:5" s="27" customFormat="1" ht="63" customHeight="1" x14ac:dyDescent="0.35">
      <c r="A24" s="55" t="s">
        <v>95</v>
      </c>
      <c r="B24" s="55"/>
      <c r="C24" s="55"/>
      <c r="D24" s="38"/>
    </row>
    <row r="25" spans="1:5" s="39" customFormat="1" ht="14.15" customHeight="1" x14ac:dyDescent="0.35">
      <c r="A25" s="38"/>
      <c r="B25" s="38"/>
      <c r="C25" s="38"/>
      <c r="D25" s="38"/>
    </row>
    <row r="26" spans="1:5" x14ac:dyDescent="0.35">
      <c r="A26" s="29" t="s">
        <v>87</v>
      </c>
    </row>
    <row r="27" spans="1:5" s="39" customFormat="1" x14ac:dyDescent="0.35"/>
    <row r="28" spans="1:5" s="39" customFormat="1" ht="49.5" customHeight="1" x14ac:dyDescent="0.35">
      <c r="A28" s="54" t="s">
        <v>88</v>
      </c>
      <c r="B28" s="54"/>
      <c r="C28" s="54"/>
    </row>
    <row r="29" spans="1:5" s="39" customFormat="1" x14ac:dyDescent="0.35"/>
    <row r="30" spans="1:5" s="39" customFormat="1" x14ac:dyDescent="0.35"/>
    <row r="31" spans="1:5" x14ac:dyDescent="0.35">
      <c r="A31" s="1" t="s">
        <v>52</v>
      </c>
    </row>
    <row r="33" spans="1:4" s="37" customFormat="1" ht="51" customHeight="1" x14ac:dyDescent="0.35">
      <c r="A33" s="54" t="s">
        <v>110</v>
      </c>
      <c r="B33" s="54"/>
      <c r="C33" s="54"/>
    </row>
    <row r="34" spans="1:4" ht="54" customHeight="1" x14ac:dyDescent="0.35">
      <c r="A34" s="54" t="s">
        <v>111</v>
      </c>
      <c r="B34" s="54"/>
      <c r="C34" s="54"/>
      <c r="D34" s="37"/>
    </row>
  </sheetData>
  <mergeCells count="4">
    <mergeCell ref="A34:C34"/>
    <mergeCell ref="A24:C24"/>
    <mergeCell ref="A28:C28"/>
    <mergeCell ref="A33:C3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142DB-A4B8-48E7-B679-A89C6D57A716}">
  <dimension ref="A1:M57"/>
  <sheetViews>
    <sheetView zoomScale="80" zoomScaleNormal="80" workbookViewId="0">
      <selection activeCell="J58" sqref="J58"/>
    </sheetView>
  </sheetViews>
  <sheetFormatPr defaultRowHeight="14.5" x14ac:dyDescent="0.35"/>
  <cols>
    <col min="1" max="1" width="70.453125" customWidth="1"/>
    <col min="2" max="2" width="17.54296875" customWidth="1"/>
    <col min="3" max="3" width="17.453125" customWidth="1"/>
  </cols>
  <sheetData>
    <row r="1" spans="1:7" s="1" customFormat="1" ht="13.5" x14ac:dyDescent="0.3">
      <c r="A1" s="1" t="s">
        <v>0</v>
      </c>
    </row>
    <row r="2" spans="1:7" x14ac:dyDescent="0.35">
      <c r="A2" t="s">
        <v>2</v>
      </c>
    </row>
    <row r="4" spans="1:7" x14ac:dyDescent="0.35">
      <c r="A4" s="1" t="s">
        <v>5</v>
      </c>
      <c r="B4" s="33"/>
    </row>
    <row r="6" spans="1:7" x14ac:dyDescent="0.35">
      <c r="A6" s="1" t="s">
        <v>6</v>
      </c>
    </row>
    <row r="8" spans="1:7" ht="55.5" customHeight="1" x14ac:dyDescent="0.35">
      <c r="A8" s="56" t="s">
        <v>7</v>
      </c>
      <c r="B8" s="56"/>
      <c r="C8" s="56"/>
      <c r="D8" s="56"/>
      <c r="E8" s="56"/>
      <c r="F8" s="56"/>
      <c r="G8" s="57"/>
    </row>
    <row r="9" spans="1:7" ht="42" customHeight="1" x14ac:dyDescent="0.35">
      <c r="A9" s="56" t="s">
        <v>8</v>
      </c>
      <c r="B9" s="56"/>
      <c r="C9" s="56"/>
      <c r="D9" s="56"/>
      <c r="E9" s="56"/>
      <c r="F9" s="56"/>
      <c r="G9" s="57"/>
    </row>
    <row r="10" spans="1:7" ht="81.75" customHeight="1" x14ac:dyDescent="0.35">
      <c r="A10" s="56" t="s">
        <v>47</v>
      </c>
      <c r="B10" s="56"/>
      <c r="C10" s="56"/>
      <c r="D10" s="56"/>
      <c r="E10" s="56"/>
      <c r="F10" s="56"/>
      <c r="G10" s="55"/>
    </row>
    <row r="11" spans="1:7" ht="141" customHeight="1" x14ac:dyDescent="0.35">
      <c r="A11" s="58" t="s">
        <v>116</v>
      </c>
      <c r="B11" s="58"/>
      <c r="C11" s="58"/>
      <c r="D11" s="58"/>
      <c r="E11" s="58"/>
      <c r="F11" s="58"/>
      <c r="G11" s="59"/>
    </row>
    <row r="13" spans="1:7" x14ac:dyDescent="0.35">
      <c r="A13" s="1" t="s">
        <v>9</v>
      </c>
    </row>
    <row r="15" spans="1:7" x14ac:dyDescent="0.35">
      <c r="A15" s="41" t="s">
        <v>10</v>
      </c>
      <c r="B15" s="41"/>
    </row>
    <row r="16" spans="1:7" x14ac:dyDescent="0.35">
      <c r="A16" s="3" t="s">
        <v>11</v>
      </c>
      <c r="B16" s="4">
        <v>36</v>
      </c>
      <c r="C16" s="5"/>
    </row>
    <row r="17" spans="1:3" x14ac:dyDescent="0.35">
      <c r="A17" s="3" t="s">
        <v>12</v>
      </c>
      <c r="B17" s="6">
        <v>30000</v>
      </c>
      <c r="C17" s="7"/>
    </row>
    <row r="18" spans="1:3" x14ac:dyDescent="0.35">
      <c r="A18" s="2"/>
      <c r="B18" s="2"/>
      <c r="C18" s="7"/>
    </row>
    <row r="19" spans="1:3" x14ac:dyDescent="0.35">
      <c r="A19" s="41" t="s">
        <v>13</v>
      </c>
      <c r="B19" s="41"/>
      <c r="C19" s="7"/>
    </row>
    <row r="20" spans="1:3" ht="27.5" x14ac:dyDescent="0.35">
      <c r="A20" s="8" t="s">
        <v>14</v>
      </c>
      <c r="B20" s="11"/>
      <c r="C20" s="9"/>
    </row>
    <row r="21" spans="1:3" x14ac:dyDescent="0.35">
      <c r="A21" s="10" t="s">
        <v>15</v>
      </c>
      <c r="B21" s="11"/>
      <c r="C21" s="9"/>
    </row>
    <row r="22" spans="1:3" x14ac:dyDescent="0.35">
      <c r="A22" s="10" t="s">
        <v>16</v>
      </c>
      <c r="B22" s="11"/>
      <c r="C22" s="9"/>
    </row>
    <row r="23" spans="1:3" x14ac:dyDescent="0.35">
      <c r="A23" s="10" t="s">
        <v>17</v>
      </c>
      <c r="B23" s="11"/>
      <c r="C23" s="9"/>
    </row>
    <row r="25" spans="1:3" ht="27" x14ac:dyDescent="0.35">
      <c r="A25" s="42" t="s">
        <v>62</v>
      </c>
      <c r="B25" s="11"/>
      <c r="C25" s="43" t="s">
        <v>48</v>
      </c>
    </row>
    <row r="26" spans="1:3" s="28" customFormat="1" x14ac:dyDescent="0.35"/>
    <row r="27" spans="1:3" s="28" customFormat="1" ht="27" x14ac:dyDescent="0.35">
      <c r="A27" s="42" t="s">
        <v>63</v>
      </c>
      <c r="B27" s="11"/>
      <c r="C27" s="43" t="s">
        <v>48</v>
      </c>
    </row>
    <row r="29" spans="1:3" ht="27" x14ac:dyDescent="0.35">
      <c r="A29" s="42" t="s">
        <v>64</v>
      </c>
      <c r="B29" s="11"/>
      <c r="C29" s="43" t="s">
        <v>48</v>
      </c>
    </row>
    <row r="30" spans="1:3" s="28" customFormat="1" x14ac:dyDescent="0.35"/>
    <row r="31" spans="1:3" s="28" customFormat="1" ht="27" x14ac:dyDescent="0.35">
      <c r="A31" s="42" t="s">
        <v>65</v>
      </c>
      <c r="B31" s="11"/>
      <c r="C31" s="43" t="s">
        <v>48</v>
      </c>
    </row>
    <row r="33" spans="1:3" ht="27" x14ac:dyDescent="0.35">
      <c r="A33" s="42" t="s">
        <v>66</v>
      </c>
      <c r="B33" s="11"/>
      <c r="C33" s="43" t="s">
        <v>48</v>
      </c>
    </row>
    <row r="34" spans="1:3" s="28" customFormat="1" x14ac:dyDescent="0.35"/>
    <row r="35" spans="1:3" s="28" customFormat="1" ht="27" x14ac:dyDescent="0.35">
      <c r="A35" s="42" t="s">
        <v>67</v>
      </c>
      <c r="B35" s="11"/>
      <c r="C35" s="43" t="s">
        <v>48</v>
      </c>
    </row>
    <row r="36" spans="1:3" s="27" customFormat="1" x14ac:dyDescent="0.35"/>
    <row r="37" spans="1:3" s="39" customFormat="1" ht="27" x14ac:dyDescent="0.35">
      <c r="A37" s="42" t="s">
        <v>89</v>
      </c>
      <c r="B37" s="11"/>
      <c r="C37" s="43" t="s">
        <v>48</v>
      </c>
    </row>
    <row r="38" spans="1:3" s="39" customFormat="1" x14ac:dyDescent="0.35"/>
    <row r="39" spans="1:3" s="39" customFormat="1" ht="27" x14ac:dyDescent="0.35">
      <c r="A39" s="42" t="s">
        <v>89</v>
      </c>
      <c r="B39" s="11"/>
      <c r="C39" s="43" t="s">
        <v>48</v>
      </c>
    </row>
    <row r="40" spans="1:3" s="39" customFormat="1" x14ac:dyDescent="0.35"/>
    <row r="41" spans="1:3" s="39" customFormat="1" ht="27" x14ac:dyDescent="0.35">
      <c r="A41" s="42" t="s">
        <v>90</v>
      </c>
      <c r="B41" s="11"/>
      <c r="C41" s="43" t="s">
        <v>48</v>
      </c>
    </row>
    <row r="42" spans="1:3" s="39" customFormat="1" x14ac:dyDescent="0.35"/>
    <row r="43" spans="1:3" s="39" customFormat="1" ht="27" x14ac:dyDescent="0.35">
      <c r="A43" s="42" t="s">
        <v>90</v>
      </c>
      <c r="B43" s="11"/>
      <c r="C43" s="43" t="s">
        <v>48</v>
      </c>
    </row>
    <row r="44" spans="1:3" s="39" customFormat="1" x14ac:dyDescent="0.35"/>
    <row r="45" spans="1:3" s="39" customFormat="1" ht="27" x14ac:dyDescent="0.35">
      <c r="A45" s="42" t="s">
        <v>91</v>
      </c>
      <c r="B45" s="11"/>
      <c r="C45" s="43" t="s">
        <v>48</v>
      </c>
    </row>
    <row r="46" spans="1:3" s="39" customFormat="1" x14ac:dyDescent="0.35"/>
    <row r="47" spans="1:3" s="39" customFormat="1" ht="27" x14ac:dyDescent="0.35">
      <c r="A47" s="42" t="s">
        <v>91</v>
      </c>
      <c r="B47" s="11"/>
      <c r="C47" s="43" t="s">
        <v>48</v>
      </c>
    </row>
    <row r="48" spans="1:3" s="39" customFormat="1" x14ac:dyDescent="0.35"/>
    <row r="49" spans="1:13" s="27" customFormat="1" ht="30.65" customHeight="1" x14ac:dyDescent="0.35">
      <c r="A49" s="42" t="s">
        <v>101</v>
      </c>
    </row>
    <row r="50" spans="1:13" s="27" customFormat="1" ht="40.5" x14ac:dyDescent="0.35">
      <c r="A50" s="27" t="s">
        <v>115</v>
      </c>
      <c r="B50" s="11"/>
      <c r="C50" s="43" t="s">
        <v>117</v>
      </c>
      <c r="E50" s="53"/>
      <c r="F50" s="53"/>
      <c r="G50" s="53"/>
      <c r="H50" s="53"/>
      <c r="I50" s="53"/>
      <c r="J50" s="53"/>
      <c r="K50" s="53"/>
      <c r="L50" s="53"/>
      <c r="M50" s="53"/>
    </row>
    <row r="51" spans="1:13" s="27" customFormat="1" ht="40.5" x14ac:dyDescent="0.35">
      <c r="A51" s="27" t="s">
        <v>112</v>
      </c>
      <c r="B51" s="11"/>
      <c r="C51" s="43" t="s">
        <v>118</v>
      </c>
      <c r="D51" s="53"/>
      <c r="E51" s="53"/>
      <c r="F51" s="53"/>
      <c r="G51" s="53"/>
      <c r="H51" s="53"/>
      <c r="I51" s="53"/>
      <c r="J51" s="53"/>
      <c r="K51" s="53"/>
      <c r="L51" s="53"/>
      <c r="M51" s="53"/>
    </row>
    <row r="52" spans="1:13" s="27" customFormat="1" ht="40.5" x14ac:dyDescent="0.35">
      <c r="A52" s="27" t="s">
        <v>113</v>
      </c>
      <c r="B52" s="11"/>
      <c r="C52" s="43" t="s">
        <v>118</v>
      </c>
      <c r="D52" s="53"/>
      <c r="E52" s="53"/>
      <c r="F52" s="53"/>
      <c r="G52" s="53"/>
      <c r="H52" s="53"/>
      <c r="I52" s="53"/>
      <c r="J52" s="53"/>
      <c r="K52" s="53"/>
      <c r="L52" s="53"/>
      <c r="M52" s="53"/>
    </row>
    <row r="53" spans="1:13" s="27" customFormat="1" ht="40.5" x14ac:dyDescent="0.35">
      <c r="A53" s="32" t="s">
        <v>114</v>
      </c>
      <c r="B53" s="11"/>
      <c r="C53" s="43" t="s">
        <v>118</v>
      </c>
      <c r="D53" s="53"/>
      <c r="E53" s="53"/>
      <c r="F53" s="53"/>
      <c r="G53" s="53"/>
      <c r="H53" s="53"/>
      <c r="I53" s="53"/>
      <c r="J53" s="53"/>
      <c r="K53" s="53"/>
      <c r="L53" s="53"/>
      <c r="M53" s="53"/>
    </row>
    <row r="54" spans="1:13" s="27" customFormat="1" ht="27" x14ac:dyDescent="0.35">
      <c r="A54" s="32" t="s">
        <v>92</v>
      </c>
      <c r="B54" s="11"/>
      <c r="C54" s="43" t="s">
        <v>119</v>
      </c>
      <c r="D54" s="53"/>
      <c r="E54" s="53"/>
      <c r="F54" s="53"/>
      <c r="G54" s="53"/>
      <c r="H54" s="53"/>
      <c r="I54" s="53"/>
      <c r="J54" s="53"/>
      <c r="K54" s="53"/>
      <c r="L54" s="53"/>
      <c r="M54" s="53"/>
    </row>
    <row r="55" spans="1:13" s="27" customFormat="1" ht="40.5" x14ac:dyDescent="0.35">
      <c r="A55" s="30" t="s">
        <v>120</v>
      </c>
      <c r="B55" s="11"/>
      <c r="C55" s="43" t="s">
        <v>118</v>
      </c>
      <c r="D55" s="53"/>
      <c r="E55" s="53"/>
      <c r="F55" s="53"/>
      <c r="G55" s="53"/>
      <c r="H55" s="53"/>
      <c r="I55" s="53"/>
      <c r="J55" s="53"/>
      <c r="K55" s="53"/>
      <c r="L55" s="53"/>
      <c r="M55" s="53"/>
    </row>
    <row r="56" spans="1:13" s="27" customFormat="1" x14ac:dyDescent="0.35">
      <c r="D56" s="53"/>
      <c r="E56" s="53"/>
      <c r="F56" s="53"/>
      <c r="G56" s="53"/>
      <c r="H56" s="53"/>
      <c r="I56" s="53"/>
      <c r="J56" s="53"/>
      <c r="K56" s="53"/>
      <c r="L56" s="53"/>
      <c r="M56" s="53"/>
    </row>
    <row r="57" spans="1:13" s="27" customFormat="1" ht="29" x14ac:dyDescent="0.35">
      <c r="A57" s="30" t="s">
        <v>104</v>
      </c>
      <c r="B57" s="11">
        <f>SUM(B25,B27,B29,B31,B33,B35,B37,B39,B41,B43,B45,B47,B50,B51,B52,B53,B54,B55)</f>
        <v>0</v>
      </c>
      <c r="C57" s="43" t="s">
        <v>46</v>
      </c>
    </row>
  </sheetData>
  <protectedRanges>
    <protectedRange sqref="B25:C25 B29:C29 B33:C33 B57 B37:C48 B27:C27 B31:C31 B35:C35 B50:B55" name="Alue3_2"/>
  </protectedRanges>
  <mergeCells count="4">
    <mergeCell ref="A8:G8"/>
    <mergeCell ref="A9:G9"/>
    <mergeCell ref="A10:G10"/>
    <mergeCell ref="A11:G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34DD0-05DE-440B-B171-C8665C84B5AC}">
  <dimension ref="A2:Q22"/>
  <sheetViews>
    <sheetView topLeftCell="A2" zoomScale="80" zoomScaleNormal="80" workbookViewId="0">
      <selection activeCell="L14" sqref="L14"/>
    </sheetView>
  </sheetViews>
  <sheetFormatPr defaultRowHeight="14.5" x14ac:dyDescent="0.35"/>
  <cols>
    <col min="1" max="1" width="26.453125" customWidth="1"/>
    <col min="2" max="2" width="17.54296875" customWidth="1"/>
    <col min="3" max="3" width="17.453125" customWidth="1"/>
    <col min="4" max="6" width="17.54296875" customWidth="1"/>
  </cols>
  <sheetData>
    <row r="2" spans="1:17" x14ac:dyDescent="0.35">
      <c r="A2" s="1" t="s">
        <v>18</v>
      </c>
      <c r="C2" s="13"/>
    </row>
    <row r="4" spans="1:17" ht="54" x14ac:dyDescent="0.35">
      <c r="A4" s="44" t="s">
        <v>19</v>
      </c>
      <c r="B4" s="45"/>
      <c r="C4" s="46" t="s">
        <v>20</v>
      </c>
      <c r="D4" s="46" t="s">
        <v>21</v>
      </c>
      <c r="E4" s="46" t="s">
        <v>22</v>
      </c>
      <c r="F4" s="46" t="s">
        <v>23</v>
      </c>
    </row>
    <row r="5" spans="1:17" ht="119.25" customHeight="1" x14ac:dyDescent="0.35">
      <c r="A5" s="60" t="s">
        <v>24</v>
      </c>
      <c r="B5" s="61"/>
      <c r="C5" s="14">
        <v>1</v>
      </c>
      <c r="D5" s="15"/>
      <c r="E5" s="16" t="s">
        <v>25</v>
      </c>
      <c r="F5" s="12">
        <f t="shared" ref="F5:F9" si="0">C5*D5</f>
        <v>0</v>
      </c>
    </row>
    <row r="6" spans="1:17" ht="172.5" customHeight="1" x14ac:dyDescent="0.35">
      <c r="A6" s="60" t="s">
        <v>26</v>
      </c>
      <c r="B6" s="61"/>
      <c r="C6" s="14">
        <v>1</v>
      </c>
      <c r="D6" s="15"/>
      <c r="E6" s="16" t="s">
        <v>27</v>
      </c>
      <c r="F6" s="12">
        <f t="shared" si="0"/>
        <v>0</v>
      </c>
    </row>
    <row r="7" spans="1:17" ht="81" customHeight="1" x14ac:dyDescent="0.35">
      <c r="A7" s="67" t="s">
        <v>28</v>
      </c>
      <c r="B7" s="68"/>
      <c r="C7" s="14">
        <v>1</v>
      </c>
      <c r="D7" s="15"/>
      <c r="E7" s="16" t="s">
        <v>29</v>
      </c>
      <c r="F7" s="12">
        <f>C7*D7</f>
        <v>0</v>
      </c>
    </row>
    <row r="8" spans="1:17" ht="156.75" customHeight="1" x14ac:dyDescent="0.35">
      <c r="A8" s="67" t="s">
        <v>121</v>
      </c>
      <c r="B8" s="68"/>
      <c r="C8" s="14">
        <v>1</v>
      </c>
      <c r="D8" s="17"/>
      <c r="E8" s="16" t="s">
        <v>30</v>
      </c>
      <c r="F8" s="18">
        <f t="shared" si="0"/>
        <v>0</v>
      </c>
      <c r="G8" s="53"/>
      <c r="H8" s="53"/>
      <c r="I8" s="53"/>
      <c r="J8" s="53"/>
      <c r="K8" s="53"/>
      <c r="L8" s="53"/>
      <c r="M8" s="53"/>
    </row>
    <row r="9" spans="1:17" ht="132.75" customHeight="1" x14ac:dyDescent="0.35">
      <c r="A9" s="69" t="s">
        <v>122</v>
      </c>
      <c r="B9" s="70"/>
      <c r="C9" s="14">
        <v>1</v>
      </c>
      <c r="D9" s="17"/>
      <c r="E9" s="16" t="s">
        <v>30</v>
      </c>
      <c r="F9" s="18">
        <f t="shared" si="0"/>
        <v>0</v>
      </c>
      <c r="G9" s="53"/>
      <c r="H9" s="53"/>
      <c r="I9" s="53"/>
      <c r="J9" s="53"/>
      <c r="K9" s="53"/>
      <c r="M9" s="53"/>
    </row>
    <row r="10" spans="1:17" x14ac:dyDescent="0.35">
      <c r="A10" s="19"/>
      <c r="B10" s="19"/>
      <c r="C10" s="19"/>
      <c r="D10" s="19"/>
      <c r="E10" s="19"/>
      <c r="F10" s="19"/>
    </row>
    <row r="11" spans="1:17" ht="54" x14ac:dyDescent="0.35">
      <c r="A11" s="71" t="s">
        <v>31</v>
      </c>
      <c r="B11" s="72"/>
      <c r="C11" s="46" t="s">
        <v>20</v>
      </c>
      <c r="D11" s="46" t="s">
        <v>21</v>
      </c>
      <c r="E11" s="46" t="s">
        <v>22</v>
      </c>
      <c r="F11" s="46" t="s">
        <v>23</v>
      </c>
    </row>
    <row r="12" spans="1:17" ht="153.75" customHeight="1" x14ac:dyDescent="0.35">
      <c r="A12" s="60" t="s">
        <v>32</v>
      </c>
      <c r="B12" s="61"/>
      <c r="C12" s="20">
        <v>5</v>
      </c>
      <c r="D12" s="15"/>
      <c r="E12" s="16" t="s">
        <v>33</v>
      </c>
      <c r="F12" s="12">
        <f t="shared" ref="F12" si="1">C12*D12</f>
        <v>0</v>
      </c>
    </row>
    <row r="13" spans="1:17" ht="238.5" customHeight="1" x14ac:dyDescent="0.35">
      <c r="A13" s="60" t="s">
        <v>34</v>
      </c>
      <c r="B13" s="61"/>
      <c r="C13" s="20">
        <v>1</v>
      </c>
      <c r="D13" s="15"/>
      <c r="E13" s="16" t="s">
        <v>35</v>
      </c>
      <c r="F13" s="12">
        <f t="shared" ref="F13:F21" si="2">C13*D13</f>
        <v>0</v>
      </c>
    </row>
    <row r="14" spans="1:17" s="39" customFormat="1" ht="238.5" customHeight="1" x14ac:dyDescent="0.35">
      <c r="A14" s="62" t="s">
        <v>99</v>
      </c>
      <c r="B14" s="63"/>
      <c r="C14" s="20">
        <v>1</v>
      </c>
      <c r="D14" s="15"/>
      <c r="E14" s="16" t="s">
        <v>35</v>
      </c>
      <c r="F14" s="12">
        <f t="shared" si="2"/>
        <v>0</v>
      </c>
      <c r="H14" s="53"/>
      <c r="I14" s="53"/>
      <c r="J14" s="53"/>
      <c r="K14" s="53"/>
      <c r="L14" s="53"/>
      <c r="M14" s="53"/>
      <c r="N14" s="53"/>
      <c r="O14" s="53"/>
      <c r="P14" s="53"/>
      <c r="Q14" s="53"/>
    </row>
    <row r="15" spans="1:17" ht="180" customHeight="1" x14ac:dyDescent="0.35">
      <c r="A15" s="62" t="s">
        <v>100</v>
      </c>
      <c r="B15" s="63"/>
      <c r="C15" s="20">
        <v>1</v>
      </c>
      <c r="D15" s="15"/>
      <c r="E15" s="16" t="s">
        <v>35</v>
      </c>
      <c r="F15" s="12">
        <f t="shared" si="2"/>
        <v>0</v>
      </c>
    </row>
    <row r="16" spans="1:17" s="39" customFormat="1" ht="180" customHeight="1" x14ac:dyDescent="0.35">
      <c r="A16" s="52" t="s">
        <v>93</v>
      </c>
      <c r="B16" s="47"/>
      <c r="C16" s="20">
        <v>1</v>
      </c>
      <c r="D16" s="48"/>
      <c r="E16" s="49" t="s">
        <v>102</v>
      </c>
      <c r="F16" s="12">
        <f t="shared" si="2"/>
        <v>0</v>
      </c>
    </row>
    <row r="17" spans="1:6" s="39" customFormat="1" ht="180" customHeight="1" x14ac:dyDescent="0.35">
      <c r="A17" s="52" t="s">
        <v>108</v>
      </c>
      <c r="B17" s="47"/>
      <c r="C17" s="20">
        <v>5</v>
      </c>
      <c r="D17" s="48"/>
      <c r="E17" s="49" t="s">
        <v>103</v>
      </c>
      <c r="F17" s="12">
        <f t="shared" si="2"/>
        <v>0</v>
      </c>
    </row>
    <row r="18" spans="1:6" s="39" customFormat="1" ht="180" customHeight="1" x14ac:dyDescent="0.35">
      <c r="A18" s="52" t="s">
        <v>107</v>
      </c>
      <c r="B18" s="47"/>
      <c r="C18" s="20">
        <v>10</v>
      </c>
      <c r="D18" s="48"/>
      <c r="E18" s="49" t="s">
        <v>98</v>
      </c>
      <c r="F18" s="12">
        <f t="shared" si="2"/>
        <v>0</v>
      </c>
    </row>
    <row r="19" spans="1:6" s="39" customFormat="1" ht="180" customHeight="1" x14ac:dyDescent="0.35">
      <c r="A19" s="52" t="s">
        <v>106</v>
      </c>
      <c r="B19" s="47"/>
      <c r="C19" s="20">
        <v>10</v>
      </c>
      <c r="D19" s="48"/>
      <c r="E19" s="49" t="s">
        <v>98</v>
      </c>
      <c r="F19" s="12">
        <f t="shared" si="2"/>
        <v>0</v>
      </c>
    </row>
    <row r="20" spans="1:6" s="39" customFormat="1" ht="180" customHeight="1" x14ac:dyDescent="0.35">
      <c r="A20" s="52" t="s">
        <v>94</v>
      </c>
      <c r="B20" s="47"/>
      <c r="C20" s="20">
        <v>5</v>
      </c>
      <c r="D20" s="48"/>
      <c r="E20" s="49" t="s">
        <v>97</v>
      </c>
      <c r="F20" s="12">
        <f t="shared" si="2"/>
        <v>0</v>
      </c>
    </row>
    <row r="21" spans="1:6" s="39" customFormat="1" ht="180" customHeight="1" x14ac:dyDescent="0.35">
      <c r="A21" s="52" t="s">
        <v>45</v>
      </c>
      <c r="B21" s="47"/>
      <c r="C21" s="20">
        <v>2</v>
      </c>
      <c r="D21" s="48"/>
      <c r="E21" s="49" t="s">
        <v>49</v>
      </c>
      <c r="F21" s="12">
        <f t="shared" si="2"/>
        <v>0</v>
      </c>
    </row>
    <row r="22" spans="1:6" x14ac:dyDescent="0.35">
      <c r="A22" s="64" t="s">
        <v>36</v>
      </c>
      <c r="B22" s="65"/>
      <c r="C22" s="65"/>
      <c r="D22" s="65"/>
      <c r="E22" s="66"/>
      <c r="F22" s="21">
        <f>SUM(F5:F8)-F9+SUM(F12:F21)</f>
        <v>0</v>
      </c>
    </row>
  </sheetData>
  <mergeCells count="11">
    <mergeCell ref="A12:B12"/>
    <mergeCell ref="A13:B13"/>
    <mergeCell ref="A15:B15"/>
    <mergeCell ref="A22:E22"/>
    <mergeCell ref="A5:B5"/>
    <mergeCell ref="A6:B6"/>
    <mergeCell ref="A7:B7"/>
    <mergeCell ref="A8:B8"/>
    <mergeCell ref="A9:B9"/>
    <mergeCell ref="A11:B11"/>
    <mergeCell ref="A14:B14"/>
  </mergeCells>
  <dataValidations count="3">
    <dataValidation type="custom" allowBlank="1" showInputMessage="1" showErrorMessage="1" error="Hinta ei ole ehdon mukainen!" sqref="D9" xr:uid="{153EBEA3-6BC3-48F4-86CB-D9B1FFC8F8D0}">
      <formula1>D9&gt;=0.08</formula1>
    </dataValidation>
    <dataValidation type="custom" allowBlank="1" showInputMessage="1" showErrorMessage="1" error="Hinta ei ole ehdon mukainen!" sqref="D8" xr:uid="{2DC546B3-F658-47AA-91CF-560E0F8392CF}">
      <formula1>D8&lt;=0.15</formula1>
    </dataValidation>
    <dataValidation type="custom" allowBlank="1" showInputMessage="1" showErrorMessage="1" error="Hinta ei ole ehdon mukainen!" sqref="D5" xr:uid="{66241DDD-A5E4-4A9A-AF89-9B8AE76EE06E}">
      <formula1>D5&lt;= 100</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D6251-35EE-4068-A11F-4F3E77000CB2}">
  <dimension ref="A1:G17"/>
  <sheetViews>
    <sheetView topLeftCell="A7" workbookViewId="0">
      <selection activeCell="F20" sqref="F20"/>
    </sheetView>
  </sheetViews>
  <sheetFormatPr defaultRowHeight="14.5" x14ac:dyDescent="0.35"/>
  <cols>
    <col min="1" max="1" width="69.54296875" customWidth="1"/>
    <col min="2" max="2" width="35.1796875" customWidth="1"/>
  </cols>
  <sheetData>
    <row r="1" spans="1:7" x14ac:dyDescent="0.35">
      <c r="A1" t="s">
        <v>0</v>
      </c>
    </row>
    <row r="2" spans="1:7" x14ac:dyDescent="0.35">
      <c r="A2" t="s">
        <v>2</v>
      </c>
    </row>
    <row r="4" spans="1:7" x14ac:dyDescent="0.35">
      <c r="A4" t="s">
        <v>37</v>
      </c>
    </row>
    <row r="7" spans="1:7" x14ac:dyDescent="0.35">
      <c r="A7" t="s">
        <v>38</v>
      </c>
    </row>
    <row r="9" spans="1:7" x14ac:dyDescent="0.35">
      <c r="A9" t="s">
        <v>39</v>
      </c>
    </row>
    <row r="11" spans="1:7" x14ac:dyDescent="0.35">
      <c r="A11" t="s">
        <v>40</v>
      </c>
    </row>
    <row r="12" spans="1:7" x14ac:dyDescent="0.35">
      <c r="A12" s="22"/>
    </row>
    <row r="14" spans="1:7" ht="40.5" x14ac:dyDescent="0.35">
      <c r="A14" s="50" t="s">
        <v>41</v>
      </c>
      <c r="B14" s="50" t="s">
        <v>42</v>
      </c>
      <c r="D14" s="53"/>
      <c r="E14" s="53"/>
      <c r="F14" s="53"/>
      <c r="G14" s="53"/>
    </row>
    <row r="15" spans="1:7" x14ac:dyDescent="0.35">
      <c r="A15" s="23" t="s">
        <v>50</v>
      </c>
      <c r="B15" s="24"/>
      <c r="C15" s="53"/>
      <c r="D15" s="53"/>
      <c r="E15" s="53"/>
      <c r="F15" s="53"/>
      <c r="G15" s="53"/>
    </row>
    <row r="16" spans="1:7" x14ac:dyDescent="0.35">
      <c r="A16" s="23" t="s">
        <v>43</v>
      </c>
      <c r="B16" s="25"/>
      <c r="C16" s="53"/>
      <c r="D16" s="53"/>
      <c r="E16" s="53"/>
      <c r="F16" s="53"/>
      <c r="G16" s="53"/>
    </row>
    <row r="17" spans="1:7" ht="54.5" x14ac:dyDescent="0.35">
      <c r="A17" s="51" t="s">
        <v>105</v>
      </c>
      <c r="B17" s="26">
        <f>B15+B16</f>
        <v>0</v>
      </c>
      <c r="C17" s="53"/>
      <c r="D17" s="53"/>
      <c r="E17" s="53"/>
      <c r="F17" s="53"/>
      <c r="G17" s="5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Asiakirja" ma:contentTypeID="0x010100C18D49C597C46F4696034288D4485139" ma:contentTypeVersion="13" ma:contentTypeDescription="Luo uusi asiakirja." ma:contentTypeScope="" ma:versionID="1ae07b0094bed11d0773c9862de41e96">
  <xsd:schema xmlns:xsd="http://www.w3.org/2001/XMLSchema" xmlns:xs="http://www.w3.org/2001/XMLSchema" xmlns:p="http://schemas.microsoft.com/office/2006/metadata/properties" xmlns:ns2="5dec08fa-7d86-41af-a99a-6cfe4587ea0b" xmlns:ns3="9be2fed2-ceb0-420c-90d8-fb2de11531ed" targetNamespace="http://schemas.microsoft.com/office/2006/metadata/properties" ma:root="true" ma:fieldsID="2c6b7df8809241da3be7898d69f4dd8c" ns2:_="" ns3:_="">
    <xsd:import namespace="5dec08fa-7d86-41af-a99a-6cfe4587ea0b"/>
    <xsd:import namespace="9be2fed2-ceb0-420c-90d8-fb2de11531ed"/>
    <xsd:element name="properties">
      <xsd:complexType>
        <xsd:sequence>
          <xsd:element name="documentManagement">
            <xsd:complexType>
              <xsd:all>
                <xsd:element ref="ns2:SharedWithUsers" minOccurs="0"/>
                <xsd:element ref="ns2:SharingHintHash" minOccurs="0"/>
                <xsd:element ref="ns2:SharedWithDetails" minOccurs="0"/>
                <xsd:element ref="ns2:LastSharedByUser" minOccurs="0"/>
                <xsd:element ref="ns2:LastSharedByTime"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dec08fa-7d86-41af-a99a-6cfe4587ea0b" elementFormDefault="qualified">
    <xsd:import namespace="http://schemas.microsoft.com/office/2006/documentManagement/types"/>
    <xsd:import namespace="http://schemas.microsoft.com/office/infopath/2007/PartnerControls"/>
    <xsd:element name="SharedWithUsers" ma:index="8" nillable="true" ma:displayName="Jaett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9" nillable="true" ma:displayName="Jakamisvihjeen hajautus" ma:internalName="SharingHintHash" ma:readOnly="true">
      <xsd:simpleType>
        <xsd:restriction base="dms:Text"/>
      </xsd:simpleType>
    </xsd:element>
    <xsd:element name="SharedWithDetails" ma:index="10" nillable="true" ma:displayName="Jakamisen tiedot" ma:description="" ma:internalName="SharedWithDetails" ma:readOnly="true">
      <xsd:simpleType>
        <xsd:restriction base="dms:Note">
          <xsd:maxLength value="255"/>
        </xsd:restriction>
      </xsd:simpleType>
    </xsd:element>
    <xsd:element name="LastSharedByUser" ma:index="11" nillable="true" ma:displayName="Käyttäjä jakanut viimeksi" ma:description="" ma:internalName="LastSharedByUser" ma:readOnly="true">
      <xsd:simpleType>
        <xsd:restriction base="dms:Note">
          <xsd:maxLength value="255"/>
        </xsd:restriction>
      </xsd:simpleType>
    </xsd:element>
    <xsd:element name="LastSharedByTime" ma:index="12" nillable="true" ma:displayName="Jaettu viimeksi ajankohtana"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2fed2-ceb0-420c-90d8-fb2de11531ed" elementFormDefault="qualified">
    <xsd:import namespace="http://schemas.microsoft.com/office/2006/documentManagement/types"/>
    <xsd:import namespace="http://schemas.microsoft.com/office/infopath/2007/PartnerControls"/>
    <xsd:element name="MediaServiceMetadata" ma:index="13" nillable="true" ma:displayName="MediaServiceMetadata" ma:description="" ma:hidden="true" ma:internalName="MediaServiceMetadata" ma:readOnly="true">
      <xsd:simpleType>
        <xsd:restriction base="dms:Note"/>
      </xsd:simpleType>
    </xsd:element>
    <xsd:element name="MediaServiceFastMetadata" ma:index="14" nillable="true" ma:displayName="MediaServiceFastMetadata" ma:description="" ma:hidden="true" ma:internalName="MediaServiceFastMetadata" ma:readOnly="true">
      <xsd:simpleType>
        <xsd:restriction base="dms:Note"/>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8FA54CF-E265-44D2-9333-4100DCA7D1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dec08fa-7d86-41af-a99a-6cfe4587ea0b"/>
    <ds:schemaRef ds:uri="9be2fed2-ceb0-420c-90d8-fb2de11531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C96DAC-8BC8-43EE-B926-00E6A86E725A}">
  <ds:schemaRefs>
    <ds:schemaRef ds:uri="http://schemas.microsoft.com/sharepoint/v3/contenttype/forms"/>
  </ds:schemaRefs>
</ds:datastoreItem>
</file>

<file path=customXml/itemProps3.xml><?xml version="1.0" encoding="utf-8"?>
<ds:datastoreItem xmlns:ds="http://schemas.openxmlformats.org/officeDocument/2006/customXml" ds:itemID="{7F041900-D511-49B1-B3AF-54F31E8B91D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4</vt:i4>
      </vt:variant>
    </vt:vector>
  </HeadingPairs>
  <TitlesOfParts>
    <vt:vector size="4" baseType="lpstr">
      <vt:lpstr>Autojen tiedot</vt:lpstr>
      <vt:lpstr>Huoltoleasingpalvelu</vt:lpstr>
      <vt:lpstr>Toimenpidemaksut, lisäpalvelut</vt:lpstr>
      <vt:lpstr>Yhteenveto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Teemu Jylkäs</dc:creator>
  <cp:lastModifiedBy>Teemu Jylkäs</cp:lastModifiedBy>
  <dcterms:created xsi:type="dcterms:W3CDTF">2021-12-13T09:13:51Z</dcterms:created>
  <dcterms:modified xsi:type="dcterms:W3CDTF">2022-02-02T09:04:08Z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0x010100C18D49C597C46F4696034288D4485139</vt:lpwstr>
  </property>
</Properties>
</file>