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ptcs.sharepoint.com/asiantuntijapalvelut/k/Jaetut asiakirjat/Korkeasaaren eläintarhan säätiö sr/Jätehuoltohankinta, p 7590/02 Tarjouspyyntö/Julkaistava/"/>
    </mc:Choice>
  </mc:AlternateContent>
  <xr:revisionPtr revIDLastSave="465" documentId="13_ncr:1_{A888C8D8-D171-C04C-A88A-D3D4A2787450}" xr6:coauthVersionLast="47" xr6:coauthVersionMax="47" xr10:uidLastSave="{D421422D-335F-441E-8C06-73061619DC96}"/>
  <bookViews>
    <workbookView xWindow="-110" yWindow="-110" windowWidth="19420" windowHeight="10420" xr2:uid="{00000000-000D-0000-FFFF-FFFF00000000}"/>
  </bookViews>
  <sheets>
    <sheet name="Ohje ja kokonaisvertailuhinta" sheetId="5" r:id="rId1"/>
    <sheet name="Hinnat " sheetId="10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7" i="10" l="1"/>
  <c r="H66" i="10"/>
  <c r="H65" i="10"/>
  <c r="H68" i="10"/>
  <c r="H61" i="10"/>
  <c r="H60" i="10"/>
  <c r="H59" i="10"/>
  <c r="H58" i="10"/>
  <c r="G54" i="10"/>
  <c r="G53" i="10"/>
  <c r="G52" i="10"/>
  <c r="G51" i="10"/>
  <c r="G50" i="10"/>
  <c r="G49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G55" i="10" l="1"/>
  <c r="H62" i="10"/>
  <c r="H46" i="10"/>
  <c r="F12" i="10"/>
  <c r="F5" i="10"/>
  <c r="F16" i="10"/>
  <c r="F17" i="10"/>
  <c r="F18" i="10"/>
  <c r="F19" i="10"/>
  <c r="F20" i="10"/>
  <c r="F21" i="10"/>
  <c r="F22" i="10"/>
  <c r="F23" i="10"/>
  <c r="F24" i="10"/>
  <c r="F25" i="10"/>
  <c r="F10" i="10"/>
  <c r="F11" i="10"/>
  <c r="F13" i="10"/>
  <c r="F14" i="10"/>
  <c r="F9" i="10"/>
  <c r="F7" i="10"/>
  <c r="F6" i="10"/>
  <c r="F26" i="10" l="1"/>
  <c r="H72" i="10" s="1"/>
</calcChain>
</file>

<file path=xl/sharedStrings.xml><?xml version="1.0" encoding="utf-8"?>
<sst xmlns="http://schemas.openxmlformats.org/spreadsheetml/2006/main" count="86" uniqueCount="73">
  <si>
    <t>1. Syväkeräyssäiliöt</t>
  </si>
  <si>
    <t>Painokerroin</t>
  </si>
  <si>
    <t>Yhteensä</t>
  </si>
  <si>
    <t>Hinta (alv 0%)</t>
  </si>
  <si>
    <t>Syväkeräyssäiliö, biojäte 1200 l (€/tyhjennys)</t>
  </si>
  <si>
    <t>Syväkeräyssäiliö, sekajäte 3000 l (€/tyhjennys)</t>
  </si>
  <si>
    <t>Jätelaji</t>
  </si>
  <si>
    <t>Syväkeräyssäiliön pesu (€/kerta)</t>
  </si>
  <si>
    <t>Jätesäiliö 10 m3, sekajäte (€/tyhjennys)</t>
  </si>
  <si>
    <t>Jätesäiliö 10 m3, pahvi (€/tyhjennys)</t>
  </si>
  <si>
    <t>Jätesäiliö 10 m3, energiajae (€/tyhjennys)</t>
  </si>
  <si>
    <t>Jätesäiliö 10 m3, lanta- ja puutarhajäte (€/tyhjennys)</t>
  </si>
  <si>
    <t>Jätesäiliön pesu (€/kerta)</t>
  </si>
  <si>
    <t>Paperijäteastia 660 l (€/tyhjennys)</t>
  </si>
  <si>
    <t>Jäteastian pesu (€/kerta)</t>
  </si>
  <si>
    <t>3. Muut jäteastiat</t>
  </si>
  <si>
    <t>4. Vaaralliset jätteet</t>
  </si>
  <si>
    <t>Paperijäteastia 240 l (€/tyhjennys)</t>
  </si>
  <si>
    <t>Energiajae 660 l astia (€/tyhjennys)</t>
  </si>
  <si>
    <t>Pahvi + kartonki  660 l astia (€/tyhjennys)</t>
  </si>
  <si>
    <t>Pienmetalli 240 l astia (€/tyhjennys)</t>
  </si>
  <si>
    <t>Biojäte 240 l astia (€/tyhjennys)</t>
  </si>
  <si>
    <r>
      <t xml:space="preserve">Pakkauslasi, </t>
    </r>
    <r>
      <rPr>
        <sz val="11"/>
        <rFont val="Verdana"/>
        <family val="2"/>
      </rPr>
      <t xml:space="preserve"> 240 </t>
    </r>
    <r>
      <rPr>
        <sz val="11"/>
        <color theme="1"/>
        <rFont val="Verdana"/>
        <family val="2"/>
      </rPr>
      <t>l astia (€/tyhjennys)</t>
    </r>
  </si>
  <si>
    <t>Öljyperäiset jätteet 240 l kannellinen astia</t>
  </si>
  <si>
    <t>Paristot n. 10 l astia</t>
  </si>
  <si>
    <t>Jätteenkäsittelymaksu (alv 0%)</t>
  </si>
  <si>
    <t>2. Puristimet</t>
  </si>
  <si>
    <t>Sekajäteastia, 660 l (€/tyhjennys)</t>
  </si>
  <si>
    <t>Pahvi + kartonki (etukontti) (€/tyhjennys)</t>
  </si>
  <si>
    <t>Jätteenkäsittelymaksu (€/kg, alv 0%)</t>
  </si>
  <si>
    <t>Kuljetusmaksu (€/kerta, alv 0%, sisältäen kaikki vaaralliset jätteet samalla kuljetuksella)</t>
  </si>
  <si>
    <t>Painkerroin</t>
  </si>
  <si>
    <t>5. Keräysvälineiden vuokraus</t>
  </si>
  <si>
    <t>6. Astioiden vuokraus (tilaisuuksiin)</t>
  </si>
  <si>
    <t>Astiavuokra (€/kpl/kk)</t>
  </si>
  <si>
    <t>Astia 240 l</t>
  </si>
  <si>
    <t>Astia 660 l</t>
  </si>
  <si>
    <t>Kalvomuovin säkkiteline</t>
  </si>
  <si>
    <t>Vaihtolava</t>
  </si>
  <si>
    <t>Etukontti (8 m3)</t>
  </si>
  <si>
    <t xml:space="preserve">Loisteputket ja pienloisteputket 240 l astia </t>
  </si>
  <si>
    <t xml:space="preserve">Lamput 120 l astia </t>
  </si>
  <si>
    <t xml:space="preserve">Rikkinäiset lamput 120 l astia </t>
  </si>
  <si>
    <t xml:space="preserve">Suodattimet 120 l astia </t>
  </si>
  <si>
    <t xml:space="preserve">Tulostinkasettijäte 150 l astia </t>
  </si>
  <si>
    <t xml:space="preserve">Maalit ja liimat 120 l kannellinen astia </t>
  </si>
  <si>
    <t>Spraypurkit (aerosolijäte) 120 l kannellinen astia</t>
  </si>
  <si>
    <t xml:space="preserve">Akut 1 m3 astia </t>
  </si>
  <si>
    <t>SER-jäte 120 l astia (</t>
  </si>
  <si>
    <t xml:space="preserve">Lääkejätteet lukittava n. 20 l astia </t>
  </si>
  <si>
    <t xml:space="preserve">Elohopea 120 l astia </t>
  </si>
  <si>
    <t xml:space="preserve">Värikasetit 150 l astia </t>
  </si>
  <si>
    <t xml:space="preserve">Neulat n. 1 l astia </t>
  </si>
  <si>
    <t>Astian hinta (€/kpl)</t>
  </si>
  <si>
    <t>Astia 600 l</t>
  </si>
  <si>
    <t>Puujäte</t>
  </si>
  <si>
    <t>Metallijäte</t>
  </si>
  <si>
    <t>Lajittelematon rakennussekajäte</t>
  </si>
  <si>
    <t>Tyhjennysmaksu (€/kerta, alv 0%, sisältäen kaikki vaaralliset jätteet samalla kuljetuksella)</t>
  </si>
  <si>
    <t>Punnitusmaksu (€/tyhjennys)</t>
  </si>
  <si>
    <t>Siirtoasiakirjan laatiminen (€/kpl)</t>
  </si>
  <si>
    <t>7. Rakennusjäte</t>
  </si>
  <si>
    <t>Toimitusmaksu (€/kerta)</t>
  </si>
  <si>
    <t>Noutomaksu (€/kerta)</t>
  </si>
  <si>
    <t xml:space="preserve">Sekajäteastia, 660 l </t>
  </si>
  <si>
    <t>Pakkauslasi 240 l astia</t>
  </si>
  <si>
    <t>Pienmetalli 240 l astia</t>
  </si>
  <si>
    <t xml:space="preserve">Rullakko pahveja varten </t>
  </si>
  <si>
    <t>Liite 4 Hintalomake</t>
  </si>
  <si>
    <t xml:space="preserve">Yhteensä </t>
  </si>
  <si>
    <t>Vertailuhinta</t>
  </si>
  <si>
    <t>Vuokra (€/vuorokausi, sisältää tyhjennyksen ja jätteenkäsittelymaksun)</t>
  </si>
  <si>
    <t>Jätesäiliö 600 l, kalvomuovi (€/tyhjennys)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</si>
</sst>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b/>
      <sz val="12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2" borderId="2" xfId="0" applyFont="1" applyFill="1" applyBorder="1" applyAlignment="1">
      <alignment wrapText="1"/>
    </xf>
    <xf numFmtId="0" fontId="3" fillId="0" borderId="2" xfId="0" applyFont="1" applyBorder="1"/>
    <xf numFmtId="0" fontId="4" fillId="2" borderId="2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5" borderId="2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wrapText="1"/>
    </xf>
    <xf numFmtId="0" fontId="3" fillId="0" borderId="7" xfId="0" applyFont="1" applyBorder="1"/>
    <xf numFmtId="0" fontId="2" fillId="4" borderId="2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wrapText="1"/>
    </xf>
    <xf numFmtId="0" fontId="1" fillId="0" borderId="2" xfId="0" applyFont="1" applyBorder="1"/>
    <xf numFmtId="0" fontId="2" fillId="0" borderId="2" xfId="0" applyFont="1" applyBorder="1"/>
    <xf numFmtId="0" fontId="3" fillId="0" borderId="0" xfId="0" applyFont="1" applyAlignment="1">
      <alignment wrapText="1"/>
    </xf>
    <xf numFmtId="0" fontId="3" fillId="6" borderId="2" xfId="0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5" fillId="7" borderId="2" xfId="0" applyFont="1" applyFill="1" applyBorder="1"/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469900</xdr:colOff>
      <xdr:row>2</xdr:row>
      <xdr:rowOff>0</xdr:rowOff>
    </xdr:from>
    <xdr:ext cx="8636907" cy="4053546"/>
    <xdr:sp macro="" textlink="">
      <xdr:nvSpPr>
        <xdr:cNvPr id="2" name="Tekstiruutu 1">
          <a:extLst>
            <a:ext uri="{FF2B5EF4-FFF2-40B4-BE49-F238E27FC236}">
              <a16:creationId xmlns:a16="http://schemas.microsoft.com/office/drawing/2014/main" id="{88BD2FAA-3B8C-452F-AA3A-073D1987F962}"/>
            </a:ext>
          </a:extLst>
        </xdr:cNvPr>
        <xdr:cNvSpPr txBox="1"/>
      </xdr:nvSpPr>
      <xdr:spPr>
        <a:xfrm>
          <a:off x="1085850" y="368300"/>
          <a:ext cx="8636907" cy="4053546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i-FI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Ohjeet:</a:t>
          </a:r>
          <a:r>
            <a:rPr lang="fi-FI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i-FI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fi-FI" b="1">
            <a:effectLst/>
          </a:endParaRPr>
        </a:p>
        <a:p>
          <a:r>
            <a:rPr lang="fi-FI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Hinnat on ilmoitettava euroina (€), alv 0%  ja esitettyjen hintojen on oltava lopullisia ja kiinteänä sitovia tarjouspyynnön liitteessä olevan  sopimusmallin mukaisesti.</a:t>
          </a:r>
        </a:p>
        <a:p>
          <a:endParaRPr lang="fi-FI">
            <a:effectLst/>
          </a:endParaRPr>
        </a:p>
        <a:p>
          <a:r>
            <a:rPr lang="fi-FI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Tarjouksessa esitetyt hintavaraumat voivat johtaa tarjouksen hylkäämiseen</a:t>
          </a:r>
          <a:r>
            <a:rPr lang="fi-FI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endParaRPr lang="fi-FI">
            <a:effectLst/>
          </a:endParaRPr>
        </a:p>
        <a:p>
          <a:r>
            <a:rPr lang="fi-FI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Tarjoushinnoissa on huomioitava tarjouspyynnön </a:t>
          </a:r>
          <a:r>
            <a:rPr lang="fi-FI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ja tarjouksen </a:t>
          </a:r>
          <a:r>
            <a:rPr lang="fi-FI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muut ehdot eikä Tilaaja maksa muita lisähintoja, kuluja.</a:t>
          </a:r>
        </a:p>
        <a:p>
          <a:r>
            <a:rPr lang="fi-FI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i-FI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i-FI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Täytä tarjottu yksikköhinta sarakkeeseen </a:t>
          </a:r>
          <a:r>
            <a:rPr lang="fi-FI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Yksikkö-hinta</a:t>
          </a:r>
          <a:r>
            <a:rPr lang="fi-FI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i-FI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(keltaiset solut).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i-FI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i-FI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Kussakin kohdassa saa ilmoittaa ainoastaan yhden summan, hintojen ilmoittaminen esim. vaihteluvälillä ei siten ole mahdollista. Mikäli maksua ei peritä lainkaan, kohtaan on merkittävä nolla (0) euroa.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i-FI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i-FI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Pyydettyjen hintojen ilmoittamatta jättäminen johtaa tarjouksen hylkäämiseen. Kaikkiin kohtiin on siten merkittävä hinta.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i-FI" sz="1100" b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i-FI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Hinnoittelulomakkeen muuttaminen on ehdottomasti kiellettyä. </a:t>
          </a:r>
        </a:p>
        <a:p>
          <a:endParaRPr lang="fi-FI" sz="11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i-FI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Vertailuhinnat ja kokoanaisvertailuhinta päivittyvät automaattisesti toimittajan tarjoamien hintojen perusteella. </a:t>
          </a:r>
        </a:p>
        <a:p>
          <a:endParaRPr lang="fi-FI" sz="11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i-FI" sz="1100" b="0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"Painokerroin" on hintavertailussa käytetty painokerroin ja painokertoimet eivät muodosta Tilaajalle määräostovelvollisuutta.</a:t>
          </a:r>
        </a:p>
        <a:p>
          <a:r>
            <a:rPr lang="fi-FI" sz="1100" b="0" i="0" u="none" strike="noStrike" baseline="0">
              <a:solidFill>
                <a:schemeClr val="tx1"/>
              </a:solidFill>
              <a:latin typeface="+mn-lt"/>
              <a:ea typeface="+mn-ea"/>
              <a:cs typeface="+mn-cs"/>
            </a:rPr>
            <a:t>  </a:t>
          </a:r>
        </a:p>
        <a:p>
          <a:endParaRPr lang="fi-FI">
            <a:effectLst/>
          </a:endParaRPr>
        </a:p>
        <a:p>
          <a:endParaRPr lang="fi-FI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419A7-5D16-470D-A09E-286CF62279F7}">
  <dimension ref="A23"/>
  <sheetViews>
    <sheetView tabSelected="1" workbookViewId="0">
      <selection activeCell="G25" sqref="G25"/>
    </sheetView>
  </sheetViews>
  <sheetFormatPr defaultColWidth="8.81640625" defaultRowHeight="14.5" x14ac:dyDescent="0.35"/>
  <cols>
    <col min="3" max="3" width="8.6328125" customWidth="1"/>
  </cols>
  <sheetData>
    <row r="23" ht="24" customHeight="1" x14ac:dyDescent="0.3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ED753-D5F0-4786-A288-68BBA29F6D4C}">
  <dimension ref="B1:H72"/>
  <sheetViews>
    <sheetView topLeftCell="A63" zoomScale="80" zoomScaleNormal="80" workbookViewId="0">
      <selection activeCell="E69" sqref="E69"/>
    </sheetView>
  </sheetViews>
  <sheetFormatPr defaultColWidth="8.81640625" defaultRowHeight="14.5" x14ac:dyDescent="0.35"/>
  <cols>
    <col min="2" max="2" width="42.453125" customWidth="1"/>
    <col min="3" max="3" width="32.453125" customWidth="1"/>
    <col min="4" max="4" width="34.81640625" customWidth="1"/>
    <col min="5" max="5" width="25.1796875" customWidth="1"/>
    <col min="6" max="6" width="21.453125" customWidth="1"/>
    <col min="7" max="7" width="19" customWidth="1"/>
    <col min="8" max="8" width="21.6328125" customWidth="1"/>
  </cols>
  <sheetData>
    <row r="1" spans="2:6" x14ac:dyDescent="0.35">
      <c r="B1" s="20" t="s">
        <v>68</v>
      </c>
    </row>
    <row r="3" spans="2:6" ht="35.25" customHeight="1" x14ac:dyDescent="0.35">
      <c r="B3" s="4" t="s">
        <v>6</v>
      </c>
      <c r="C3" s="5" t="s">
        <v>3</v>
      </c>
      <c r="D3" s="5" t="s">
        <v>25</v>
      </c>
      <c r="E3" s="4" t="s">
        <v>1</v>
      </c>
      <c r="F3" s="4" t="s">
        <v>2</v>
      </c>
    </row>
    <row r="4" spans="2:6" ht="18.75" customHeight="1" x14ac:dyDescent="0.35">
      <c r="B4" s="25" t="s">
        <v>0</v>
      </c>
      <c r="C4" s="26"/>
      <c r="D4" s="26"/>
      <c r="E4" s="26"/>
      <c r="F4" s="26"/>
    </row>
    <row r="5" spans="2:6" ht="45" customHeight="1" x14ac:dyDescent="0.35">
      <c r="B5" s="6" t="s">
        <v>4</v>
      </c>
      <c r="C5" s="1"/>
      <c r="D5" s="1"/>
      <c r="E5" s="2">
        <v>600</v>
      </c>
      <c r="F5" s="2">
        <f>(C5+D5)*E5</f>
        <v>0</v>
      </c>
    </row>
    <row r="6" spans="2:6" ht="44.5" customHeight="1" x14ac:dyDescent="0.35">
      <c r="B6" s="6" t="s">
        <v>5</v>
      </c>
      <c r="C6" s="1"/>
      <c r="D6" s="1"/>
      <c r="E6" s="2">
        <v>800</v>
      </c>
      <c r="F6" s="2">
        <f>(C6+D6)*E6</f>
        <v>0</v>
      </c>
    </row>
    <row r="7" spans="2:6" ht="44.5" customHeight="1" x14ac:dyDescent="0.35">
      <c r="B7" s="6" t="s">
        <v>7</v>
      </c>
      <c r="C7" s="1"/>
      <c r="D7" s="8"/>
      <c r="E7" s="2">
        <v>130</v>
      </c>
      <c r="F7" s="2">
        <f>(C7+D7)*E7</f>
        <v>0</v>
      </c>
    </row>
    <row r="8" spans="2:6" x14ac:dyDescent="0.35">
      <c r="B8" s="23" t="s">
        <v>26</v>
      </c>
      <c r="C8" s="27"/>
      <c r="D8" s="27"/>
      <c r="E8" s="27"/>
      <c r="F8" s="24"/>
    </row>
    <row r="9" spans="2:6" ht="31" customHeight="1" x14ac:dyDescent="0.35">
      <c r="B9" s="6" t="s">
        <v>8</v>
      </c>
      <c r="C9" s="1"/>
      <c r="D9" s="1"/>
      <c r="E9" s="2">
        <v>47</v>
      </c>
      <c r="F9" s="2">
        <f>(C9+D9)*E9</f>
        <v>0</v>
      </c>
    </row>
    <row r="10" spans="2:6" ht="33" customHeight="1" x14ac:dyDescent="0.35">
      <c r="B10" s="6" t="s">
        <v>9</v>
      </c>
      <c r="C10" s="1"/>
      <c r="D10" s="1"/>
      <c r="E10" s="2">
        <v>6</v>
      </c>
      <c r="F10" s="2">
        <f t="shared" ref="F10:F14" si="0">(C10+D10)*E10</f>
        <v>0</v>
      </c>
    </row>
    <row r="11" spans="2:6" ht="41" customHeight="1" x14ac:dyDescent="0.35">
      <c r="B11" s="6" t="s">
        <v>10</v>
      </c>
      <c r="C11" s="1"/>
      <c r="D11" s="1"/>
      <c r="E11" s="2">
        <v>6</v>
      </c>
      <c r="F11" s="2">
        <f t="shared" si="0"/>
        <v>0</v>
      </c>
    </row>
    <row r="12" spans="2:6" ht="32.5" customHeight="1" x14ac:dyDescent="0.35">
      <c r="B12" s="6" t="s">
        <v>72</v>
      </c>
      <c r="C12" s="1"/>
      <c r="D12" s="1"/>
      <c r="E12" s="2">
        <v>6</v>
      </c>
      <c r="F12" s="2">
        <f t="shared" si="0"/>
        <v>0</v>
      </c>
    </row>
    <row r="13" spans="2:6" ht="41.25" customHeight="1" x14ac:dyDescent="0.35">
      <c r="B13" s="6" t="s">
        <v>11</v>
      </c>
      <c r="C13" s="3"/>
      <c r="D13" s="3"/>
      <c r="E13" s="2">
        <v>8</v>
      </c>
      <c r="F13" s="2">
        <f t="shared" si="0"/>
        <v>0</v>
      </c>
    </row>
    <row r="14" spans="2:6" ht="30" customHeight="1" x14ac:dyDescent="0.35">
      <c r="B14" s="6" t="s">
        <v>12</v>
      </c>
      <c r="C14" s="1"/>
      <c r="D14" s="8"/>
      <c r="E14" s="2">
        <v>63</v>
      </c>
      <c r="F14" s="2">
        <f t="shared" si="0"/>
        <v>0</v>
      </c>
    </row>
    <row r="15" spans="2:6" x14ac:dyDescent="0.35">
      <c r="B15" s="23" t="s">
        <v>15</v>
      </c>
      <c r="C15" s="27"/>
      <c r="D15" s="27"/>
      <c r="E15" s="27"/>
      <c r="F15" s="24"/>
    </row>
    <row r="16" spans="2:6" ht="32.5" customHeight="1" x14ac:dyDescent="0.35">
      <c r="B16" s="6" t="s">
        <v>27</v>
      </c>
      <c r="C16" s="1"/>
      <c r="D16" s="1"/>
      <c r="E16" s="2">
        <v>198</v>
      </c>
      <c r="F16" s="2">
        <f t="shared" ref="F16:F25" si="1">(C16+D16)*E16</f>
        <v>0</v>
      </c>
    </row>
    <row r="17" spans="2:8" ht="27" customHeight="1" x14ac:dyDescent="0.35">
      <c r="B17" s="6" t="s">
        <v>18</v>
      </c>
      <c r="C17" s="1"/>
      <c r="D17" s="1"/>
      <c r="E17" s="2">
        <v>21</v>
      </c>
      <c r="F17" s="2">
        <f t="shared" si="1"/>
        <v>0</v>
      </c>
    </row>
    <row r="18" spans="2:8" ht="40.5" customHeight="1" x14ac:dyDescent="0.35">
      <c r="B18" s="6" t="s">
        <v>19</v>
      </c>
      <c r="C18" s="1"/>
      <c r="D18" s="1"/>
      <c r="E18" s="2">
        <v>66</v>
      </c>
      <c r="F18" s="2">
        <f t="shared" si="1"/>
        <v>0</v>
      </c>
    </row>
    <row r="19" spans="2:8" ht="27.75" customHeight="1" x14ac:dyDescent="0.35">
      <c r="B19" s="6" t="s">
        <v>20</v>
      </c>
      <c r="C19" s="1"/>
      <c r="D19" s="1"/>
      <c r="E19" s="2">
        <v>132</v>
      </c>
      <c r="F19" s="2">
        <f t="shared" si="1"/>
        <v>0</v>
      </c>
    </row>
    <row r="20" spans="2:8" ht="30" customHeight="1" x14ac:dyDescent="0.35">
      <c r="B20" s="6" t="s">
        <v>22</v>
      </c>
      <c r="C20" s="1"/>
      <c r="D20" s="1"/>
      <c r="E20" s="2">
        <v>132</v>
      </c>
      <c r="F20" s="2">
        <f t="shared" si="1"/>
        <v>0</v>
      </c>
    </row>
    <row r="21" spans="2:8" ht="21" customHeight="1" x14ac:dyDescent="0.35">
      <c r="B21" s="6" t="s">
        <v>21</v>
      </c>
      <c r="C21" s="1"/>
      <c r="D21" s="1"/>
      <c r="E21" s="2">
        <v>66</v>
      </c>
      <c r="F21" s="2">
        <f t="shared" si="1"/>
        <v>0</v>
      </c>
    </row>
    <row r="22" spans="2:8" ht="38" customHeight="1" x14ac:dyDescent="0.35">
      <c r="B22" s="6" t="s">
        <v>28</v>
      </c>
      <c r="C22" s="1"/>
      <c r="D22" s="1"/>
      <c r="E22" s="2">
        <v>44</v>
      </c>
      <c r="F22" s="2">
        <f t="shared" si="1"/>
        <v>0</v>
      </c>
    </row>
    <row r="23" spans="2:8" ht="26.5" customHeight="1" x14ac:dyDescent="0.35">
      <c r="B23" s="6" t="s">
        <v>17</v>
      </c>
      <c r="C23" s="1"/>
      <c r="D23" s="1"/>
      <c r="E23" s="2">
        <v>21</v>
      </c>
      <c r="F23" s="2">
        <f t="shared" si="1"/>
        <v>0</v>
      </c>
    </row>
    <row r="24" spans="2:8" ht="27" customHeight="1" x14ac:dyDescent="0.35">
      <c r="B24" s="6" t="s">
        <v>13</v>
      </c>
      <c r="C24" s="1"/>
      <c r="D24" s="1"/>
      <c r="E24" s="2">
        <v>21</v>
      </c>
      <c r="F24" s="2">
        <f t="shared" si="1"/>
        <v>0</v>
      </c>
    </row>
    <row r="25" spans="2:8" ht="30.5" customHeight="1" x14ac:dyDescent="0.35">
      <c r="B25" s="6" t="s">
        <v>14</v>
      </c>
      <c r="C25" s="1"/>
      <c r="D25" s="8"/>
      <c r="E25" s="2">
        <v>250</v>
      </c>
      <c r="F25" s="2">
        <f t="shared" si="1"/>
        <v>0</v>
      </c>
    </row>
    <row r="26" spans="2:8" x14ac:dyDescent="0.35">
      <c r="E26" s="13" t="s">
        <v>69</v>
      </c>
      <c r="F26" s="14">
        <f>F5+F6+F7+F9+F10+F11+F12+F13+F14+F16+F17+F18+F19+F20+F21+F22+F23+F24+F25</f>
        <v>0</v>
      </c>
    </row>
    <row r="28" spans="2:8" x14ac:dyDescent="0.35">
      <c r="B28" s="23" t="s">
        <v>16</v>
      </c>
      <c r="C28" s="27"/>
      <c r="D28" s="27"/>
      <c r="E28" s="27"/>
      <c r="F28" s="27"/>
      <c r="G28" s="27"/>
      <c r="H28" s="24"/>
    </row>
    <row r="29" spans="2:8" ht="65.5" customHeight="1" x14ac:dyDescent="0.35">
      <c r="B29" s="11"/>
      <c r="C29" s="11" t="s">
        <v>30</v>
      </c>
      <c r="D29" s="11" t="s">
        <v>29</v>
      </c>
      <c r="E29" s="11" t="s">
        <v>34</v>
      </c>
      <c r="F29" s="11" t="s">
        <v>53</v>
      </c>
      <c r="G29" s="11" t="s">
        <v>31</v>
      </c>
      <c r="H29" s="11" t="s">
        <v>2</v>
      </c>
    </row>
    <row r="30" spans="2:8" ht="33.5" customHeight="1" x14ac:dyDescent="0.35">
      <c r="B30" s="6" t="s">
        <v>40</v>
      </c>
      <c r="C30" s="8"/>
      <c r="D30" s="8"/>
      <c r="E30" s="1"/>
      <c r="F30" s="16"/>
      <c r="G30" s="2">
        <v>2</v>
      </c>
      <c r="H30" s="2">
        <f>E30*G30</f>
        <v>0</v>
      </c>
    </row>
    <row r="31" spans="2:8" ht="27" customHeight="1" x14ac:dyDescent="0.35">
      <c r="B31" s="6" t="s">
        <v>41</v>
      </c>
      <c r="C31" s="8"/>
      <c r="D31" s="8"/>
      <c r="E31" s="1"/>
      <c r="F31" s="16"/>
      <c r="G31" s="2">
        <v>1</v>
      </c>
      <c r="H31" s="2">
        <f t="shared" ref="H31:H44" si="2">E31*G31</f>
        <v>0</v>
      </c>
    </row>
    <row r="32" spans="2:8" ht="22" customHeight="1" x14ac:dyDescent="0.35">
      <c r="B32" s="6" t="s">
        <v>42</v>
      </c>
      <c r="C32" s="8"/>
      <c r="D32" s="8"/>
      <c r="E32" s="1"/>
      <c r="F32" s="16"/>
      <c r="G32" s="2">
        <v>1</v>
      </c>
      <c r="H32" s="2">
        <f t="shared" si="2"/>
        <v>0</v>
      </c>
    </row>
    <row r="33" spans="2:8" ht="21.5" customHeight="1" x14ac:dyDescent="0.35">
      <c r="B33" s="6" t="s">
        <v>24</v>
      </c>
      <c r="C33" s="8"/>
      <c r="D33" s="8"/>
      <c r="E33" s="1"/>
      <c r="F33" s="16"/>
      <c r="G33" s="2">
        <v>2</v>
      </c>
      <c r="H33" s="2">
        <f t="shared" si="2"/>
        <v>0</v>
      </c>
    </row>
    <row r="34" spans="2:8" ht="22" customHeight="1" x14ac:dyDescent="0.35">
      <c r="B34" s="7" t="s">
        <v>43</v>
      </c>
      <c r="C34" s="8"/>
      <c r="D34" s="8"/>
      <c r="E34" s="1"/>
      <c r="F34" s="16"/>
      <c r="G34" s="2">
        <v>1</v>
      </c>
      <c r="H34" s="2">
        <f t="shared" si="2"/>
        <v>0</v>
      </c>
    </row>
    <row r="35" spans="2:8" ht="27" customHeight="1" x14ac:dyDescent="0.35">
      <c r="B35" s="6" t="s">
        <v>44</v>
      </c>
      <c r="C35" s="8"/>
      <c r="D35" s="8"/>
      <c r="E35" s="1"/>
      <c r="F35" s="16"/>
      <c r="G35" s="2">
        <v>1</v>
      </c>
      <c r="H35" s="2">
        <f t="shared" si="2"/>
        <v>0</v>
      </c>
    </row>
    <row r="36" spans="2:8" ht="21" customHeight="1" x14ac:dyDescent="0.35">
      <c r="B36" s="6" t="s">
        <v>45</v>
      </c>
      <c r="C36" s="8"/>
      <c r="D36" s="8"/>
      <c r="E36" s="1"/>
      <c r="F36" s="16"/>
      <c r="G36" s="2">
        <v>1</v>
      </c>
      <c r="H36" s="2">
        <f t="shared" si="2"/>
        <v>0</v>
      </c>
    </row>
    <row r="37" spans="2:8" ht="31" customHeight="1" x14ac:dyDescent="0.35">
      <c r="B37" s="6" t="s">
        <v>46</v>
      </c>
      <c r="C37" s="8"/>
      <c r="D37" s="8"/>
      <c r="E37" s="1"/>
      <c r="F37" s="16"/>
      <c r="G37" s="2">
        <v>1</v>
      </c>
      <c r="H37" s="2">
        <f t="shared" si="2"/>
        <v>0</v>
      </c>
    </row>
    <row r="38" spans="2:8" ht="30" customHeight="1" x14ac:dyDescent="0.35">
      <c r="B38" s="6" t="s">
        <v>47</v>
      </c>
      <c r="C38" s="8"/>
      <c r="D38" s="8"/>
      <c r="E38" s="1"/>
      <c r="F38" s="16"/>
      <c r="G38" s="2">
        <v>1</v>
      </c>
      <c r="H38" s="2">
        <f t="shared" si="2"/>
        <v>0</v>
      </c>
    </row>
    <row r="39" spans="2:8" ht="28" x14ac:dyDescent="0.35">
      <c r="B39" s="6" t="s">
        <v>23</v>
      </c>
      <c r="C39" s="8"/>
      <c r="D39" s="8"/>
      <c r="E39" s="1"/>
      <c r="F39" s="16"/>
      <c r="G39" s="2">
        <v>1</v>
      </c>
      <c r="H39" s="2">
        <f t="shared" si="2"/>
        <v>0</v>
      </c>
    </row>
    <row r="40" spans="2:8" ht="24" customHeight="1" x14ac:dyDescent="0.35">
      <c r="B40" s="6" t="s">
        <v>48</v>
      </c>
      <c r="C40" s="8"/>
      <c r="D40" s="8"/>
      <c r="E40" s="1"/>
      <c r="F40" s="16"/>
      <c r="G40" s="2">
        <v>1</v>
      </c>
      <c r="H40" s="2">
        <f t="shared" si="2"/>
        <v>0</v>
      </c>
    </row>
    <row r="41" spans="2:8" ht="24" customHeight="1" x14ac:dyDescent="0.35">
      <c r="B41" s="6" t="s">
        <v>49</v>
      </c>
      <c r="C41" s="8"/>
      <c r="D41" s="8"/>
      <c r="E41" s="1"/>
      <c r="F41" s="16"/>
      <c r="G41" s="2">
        <v>1</v>
      </c>
      <c r="H41" s="2">
        <f t="shared" si="2"/>
        <v>0</v>
      </c>
    </row>
    <row r="42" spans="2:8" ht="27.5" customHeight="1" x14ac:dyDescent="0.35">
      <c r="B42" s="6" t="s">
        <v>50</v>
      </c>
      <c r="C42" s="8"/>
      <c r="D42" s="8"/>
      <c r="E42" s="1"/>
      <c r="F42" s="16"/>
      <c r="G42" s="2">
        <v>1</v>
      </c>
      <c r="H42" s="2">
        <f t="shared" si="2"/>
        <v>0</v>
      </c>
    </row>
    <row r="43" spans="2:8" ht="22" customHeight="1" x14ac:dyDescent="0.35">
      <c r="B43" s="6" t="s">
        <v>51</v>
      </c>
      <c r="C43" s="8"/>
      <c r="D43" s="8"/>
      <c r="E43" s="1"/>
      <c r="F43" s="16"/>
      <c r="G43" s="2">
        <v>1</v>
      </c>
      <c r="H43" s="2">
        <f t="shared" si="2"/>
        <v>0</v>
      </c>
    </row>
    <row r="44" spans="2:8" ht="22" customHeight="1" x14ac:dyDescent="0.35">
      <c r="B44" s="6" t="s">
        <v>52</v>
      </c>
      <c r="C44" s="8"/>
      <c r="D44" s="8"/>
      <c r="E44" s="16"/>
      <c r="F44" s="1"/>
      <c r="G44" s="2">
        <v>1</v>
      </c>
      <c r="H44" s="2">
        <f t="shared" si="2"/>
        <v>0</v>
      </c>
    </row>
    <row r="45" spans="2:8" ht="25" customHeight="1" x14ac:dyDescent="0.35">
      <c r="B45" s="6"/>
      <c r="C45" s="1"/>
      <c r="D45" s="1"/>
      <c r="E45" s="12"/>
      <c r="F45" s="12"/>
      <c r="G45" s="10">
        <v>2</v>
      </c>
      <c r="H45" s="10">
        <f>(C45+D45)*G45</f>
        <v>0</v>
      </c>
    </row>
    <row r="46" spans="2:8" x14ac:dyDescent="0.35">
      <c r="B46" s="21"/>
      <c r="C46" s="21"/>
      <c r="D46" s="21"/>
      <c r="E46" s="21"/>
      <c r="F46" s="21"/>
      <c r="G46" s="14" t="s">
        <v>2</v>
      </c>
      <c r="H46" s="14">
        <f>SUM(H30:H45)</f>
        <v>0</v>
      </c>
    </row>
    <row r="47" spans="2:8" ht="27.5" customHeight="1" x14ac:dyDescent="0.35">
      <c r="B47" s="23" t="s">
        <v>32</v>
      </c>
      <c r="C47" s="27"/>
      <c r="D47" s="27"/>
      <c r="E47" s="27"/>
      <c r="F47" s="27"/>
      <c r="G47" s="27"/>
      <c r="H47" s="24"/>
    </row>
    <row r="48" spans="2:8" ht="22.5" customHeight="1" x14ac:dyDescent="0.35">
      <c r="B48" s="11"/>
      <c r="C48" s="23" t="s">
        <v>34</v>
      </c>
      <c r="D48" s="24"/>
      <c r="E48" s="23" t="s">
        <v>1</v>
      </c>
      <c r="F48" s="24"/>
      <c r="G48" s="23" t="s">
        <v>2</v>
      </c>
      <c r="H48" s="24"/>
    </row>
    <row r="49" spans="2:8" ht="20" customHeight="1" x14ac:dyDescent="0.35">
      <c r="B49" s="6" t="s">
        <v>35</v>
      </c>
      <c r="C49" s="28"/>
      <c r="D49" s="29"/>
      <c r="E49" s="30">
        <v>17</v>
      </c>
      <c r="F49" s="31"/>
      <c r="G49" s="32">
        <f>C49*E49</f>
        <v>0</v>
      </c>
      <c r="H49" s="33"/>
    </row>
    <row r="50" spans="2:8" ht="21" customHeight="1" x14ac:dyDescent="0.35">
      <c r="B50" s="6" t="s">
        <v>54</v>
      </c>
      <c r="C50" s="28"/>
      <c r="D50" s="29"/>
      <c r="E50" s="30">
        <v>1</v>
      </c>
      <c r="F50" s="31"/>
      <c r="G50" s="32">
        <f t="shared" ref="G50:G54" si="3">C50*E50</f>
        <v>0</v>
      </c>
      <c r="H50" s="33"/>
    </row>
    <row r="51" spans="2:8" ht="22.5" customHeight="1" x14ac:dyDescent="0.35">
      <c r="B51" s="6" t="s">
        <v>36</v>
      </c>
      <c r="C51" s="28"/>
      <c r="D51" s="29"/>
      <c r="E51" s="30">
        <v>13</v>
      </c>
      <c r="F51" s="31"/>
      <c r="G51" s="32">
        <f t="shared" si="3"/>
        <v>0</v>
      </c>
      <c r="H51" s="33"/>
    </row>
    <row r="52" spans="2:8" ht="23" customHeight="1" x14ac:dyDescent="0.35">
      <c r="B52" s="6" t="s">
        <v>37</v>
      </c>
      <c r="C52" s="28"/>
      <c r="D52" s="29"/>
      <c r="E52" s="30">
        <v>3</v>
      </c>
      <c r="F52" s="31"/>
      <c r="G52" s="32">
        <f t="shared" si="3"/>
        <v>0</v>
      </c>
      <c r="H52" s="33"/>
    </row>
    <row r="53" spans="2:8" ht="29" customHeight="1" x14ac:dyDescent="0.35">
      <c r="B53" s="6" t="s">
        <v>38</v>
      </c>
      <c r="C53" s="28"/>
      <c r="D53" s="29"/>
      <c r="E53" s="30">
        <v>1</v>
      </c>
      <c r="F53" s="31"/>
      <c r="G53" s="32">
        <f t="shared" si="3"/>
        <v>0</v>
      </c>
      <c r="H53" s="33"/>
    </row>
    <row r="54" spans="2:8" ht="30.5" customHeight="1" x14ac:dyDescent="0.35">
      <c r="B54" s="6" t="s">
        <v>39</v>
      </c>
      <c r="C54" s="28"/>
      <c r="D54" s="29"/>
      <c r="E54" s="30">
        <v>1</v>
      </c>
      <c r="F54" s="31"/>
      <c r="G54" s="32">
        <f t="shared" si="3"/>
        <v>0</v>
      </c>
      <c r="H54" s="33"/>
    </row>
    <row r="55" spans="2:8" x14ac:dyDescent="0.35">
      <c r="B55" s="15"/>
      <c r="C55" s="17"/>
      <c r="D55" s="17"/>
      <c r="E55" s="17"/>
      <c r="F55" s="18" t="s">
        <v>2</v>
      </c>
      <c r="G55" s="34">
        <f>G49+G50+G51+G52+G53+G54</f>
        <v>0</v>
      </c>
      <c r="H55" s="35"/>
    </row>
    <row r="56" spans="2:8" ht="22.5" customHeight="1" x14ac:dyDescent="0.35">
      <c r="B56" s="23" t="s">
        <v>33</v>
      </c>
      <c r="C56" s="27"/>
      <c r="D56" s="27"/>
      <c r="E56" s="27"/>
      <c r="F56" s="27"/>
      <c r="G56" s="27"/>
      <c r="H56" s="24"/>
    </row>
    <row r="57" spans="2:8" ht="50.5" customHeight="1" x14ac:dyDescent="0.35">
      <c r="B57" s="9"/>
      <c r="C57" s="11" t="s">
        <v>71</v>
      </c>
      <c r="D57" s="11" t="s">
        <v>62</v>
      </c>
      <c r="E57" s="23" t="s">
        <v>63</v>
      </c>
      <c r="F57" s="24"/>
      <c r="G57" s="11" t="s">
        <v>1</v>
      </c>
      <c r="H57" s="11" t="s">
        <v>2</v>
      </c>
    </row>
    <row r="58" spans="2:8" ht="31" customHeight="1" x14ac:dyDescent="0.35">
      <c r="B58" s="6" t="s">
        <v>64</v>
      </c>
      <c r="C58" s="1"/>
      <c r="D58" s="1"/>
      <c r="E58" s="28"/>
      <c r="F58" s="29"/>
      <c r="G58" s="2">
        <v>10</v>
      </c>
      <c r="H58" s="2">
        <f>(C58+D58+E58)*G58</f>
        <v>0</v>
      </c>
    </row>
    <row r="59" spans="2:8" ht="23.5" customHeight="1" x14ac:dyDescent="0.35">
      <c r="B59" s="6" t="s">
        <v>65</v>
      </c>
      <c r="C59" s="1"/>
      <c r="D59" s="1"/>
      <c r="E59" s="28"/>
      <c r="F59" s="29"/>
      <c r="G59" s="2">
        <v>2</v>
      </c>
      <c r="H59" s="2">
        <f t="shared" ref="H59:H61" si="4">(C59+D59+E59)*G59</f>
        <v>0</v>
      </c>
    </row>
    <row r="60" spans="2:8" ht="23.5" customHeight="1" x14ac:dyDescent="0.35">
      <c r="B60" s="6" t="s">
        <v>66</v>
      </c>
      <c r="C60" s="1"/>
      <c r="D60" s="1"/>
      <c r="E60" s="28"/>
      <c r="F60" s="29"/>
      <c r="G60" s="2">
        <v>2</v>
      </c>
      <c r="H60" s="2">
        <f t="shared" si="4"/>
        <v>0</v>
      </c>
    </row>
    <row r="61" spans="2:8" ht="29.5" customHeight="1" x14ac:dyDescent="0.35">
      <c r="B61" s="6" t="s">
        <v>67</v>
      </c>
      <c r="C61" s="1"/>
      <c r="D61" s="1"/>
      <c r="E61" s="28"/>
      <c r="F61" s="29"/>
      <c r="G61" s="2">
        <v>20</v>
      </c>
      <c r="H61" s="2">
        <f t="shared" si="4"/>
        <v>0</v>
      </c>
    </row>
    <row r="62" spans="2:8" ht="27" customHeight="1" x14ac:dyDescent="0.35">
      <c r="B62" s="15"/>
      <c r="C62" s="15"/>
      <c r="D62" s="15"/>
      <c r="E62" s="15"/>
      <c r="F62" s="15"/>
      <c r="G62" s="14" t="s">
        <v>2</v>
      </c>
      <c r="H62" s="14">
        <f>SUM(H58:H61)</f>
        <v>0</v>
      </c>
    </row>
    <row r="63" spans="2:8" ht="36" customHeight="1" x14ac:dyDescent="0.35">
      <c r="B63" s="23" t="s">
        <v>61</v>
      </c>
      <c r="C63" s="27"/>
      <c r="D63" s="27"/>
      <c r="E63" s="27"/>
      <c r="F63" s="27"/>
      <c r="G63" s="27"/>
      <c r="H63" s="24"/>
    </row>
    <row r="64" spans="2:8" ht="72.5" customHeight="1" x14ac:dyDescent="0.35">
      <c r="B64" s="11"/>
      <c r="C64" s="11" t="s">
        <v>58</v>
      </c>
      <c r="D64" s="11" t="s">
        <v>29</v>
      </c>
      <c r="E64" s="11" t="s">
        <v>59</v>
      </c>
      <c r="F64" s="11" t="s">
        <v>60</v>
      </c>
      <c r="G64" s="11" t="s">
        <v>31</v>
      </c>
      <c r="H64" s="11" t="s">
        <v>2</v>
      </c>
    </row>
    <row r="65" spans="2:8" ht="55.5" customHeight="1" x14ac:dyDescent="0.35">
      <c r="B65" s="6" t="s">
        <v>55</v>
      </c>
      <c r="C65" s="1"/>
      <c r="D65" s="1"/>
      <c r="E65" s="1"/>
      <c r="F65" s="19"/>
      <c r="G65" s="2">
        <v>5</v>
      </c>
      <c r="H65" s="2">
        <f>(C65+D65+E65+F65)*G65</f>
        <v>0</v>
      </c>
    </row>
    <row r="66" spans="2:8" ht="55.5" customHeight="1" x14ac:dyDescent="0.35">
      <c r="B66" s="6" t="s">
        <v>56</v>
      </c>
      <c r="C66" s="1"/>
      <c r="D66" s="1"/>
      <c r="E66" s="1"/>
      <c r="F66" s="19"/>
      <c r="G66" s="2">
        <v>5</v>
      </c>
      <c r="H66" s="2">
        <f>(C66+D66+E66+F66)*G66</f>
        <v>0</v>
      </c>
    </row>
    <row r="67" spans="2:8" ht="35" customHeight="1" x14ac:dyDescent="0.35">
      <c r="B67" s="6" t="s">
        <v>57</v>
      </c>
      <c r="C67" s="1"/>
      <c r="D67" s="1"/>
      <c r="E67" s="1"/>
      <c r="F67" s="19"/>
      <c r="G67" s="2">
        <v>5</v>
      </c>
      <c r="H67" s="2">
        <f>(C67+D67+E67+F67)*G67</f>
        <v>0</v>
      </c>
    </row>
    <row r="68" spans="2:8" x14ac:dyDescent="0.35">
      <c r="B68" s="21"/>
      <c r="C68" s="21"/>
      <c r="D68" s="21"/>
      <c r="E68" s="21"/>
      <c r="F68" s="21"/>
      <c r="G68" s="14" t="s">
        <v>2</v>
      </c>
      <c r="H68" s="14">
        <f>SUM(H65:H67)</f>
        <v>0</v>
      </c>
    </row>
    <row r="72" spans="2:8" ht="15.5" x14ac:dyDescent="0.35">
      <c r="G72" s="22" t="s">
        <v>70</v>
      </c>
      <c r="H72" s="22">
        <f>F26+H46+G55+H62+H68</f>
        <v>0</v>
      </c>
    </row>
  </sheetData>
  <mergeCells count="34">
    <mergeCell ref="B63:H63"/>
    <mergeCell ref="B28:H28"/>
    <mergeCell ref="B47:H47"/>
    <mergeCell ref="C54:D54"/>
    <mergeCell ref="E54:F54"/>
    <mergeCell ref="G55:H55"/>
    <mergeCell ref="B56:H56"/>
    <mergeCell ref="E61:F61"/>
    <mergeCell ref="E57:F57"/>
    <mergeCell ref="E58:F58"/>
    <mergeCell ref="E59:F59"/>
    <mergeCell ref="E60:F60"/>
    <mergeCell ref="C53:D53"/>
    <mergeCell ref="E53:F53"/>
    <mergeCell ref="G53:H53"/>
    <mergeCell ref="G54:H54"/>
    <mergeCell ref="C51:D51"/>
    <mergeCell ref="E51:F51"/>
    <mergeCell ref="G51:H51"/>
    <mergeCell ref="C52:D52"/>
    <mergeCell ref="E52:F52"/>
    <mergeCell ref="G52:H52"/>
    <mergeCell ref="C49:D49"/>
    <mergeCell ref="E49:F49"/>
    <mergeCell ref="G49:H49"/>
    <mergeCell ref="C50:D50"/>
    <mergeCell ref="E50:F50"/>
    <mergeCell ref="G50:H50"/>
    <mergeCell ref="C48:D48"/>
    <mergeCell ref="E48:F48"/>
    <mergeCell ref="G48:H48"/>
    <mergeCell ref="B4:F4"/>
    <mergeCell ref="B8:F8"/>
    <mergeCell ref="B15:F1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1B88088C15C2854F83EE4C3E63E72F0B" ma:contentTypeVersion="16" ma:contentTypeDescription="Luo uusi asiakirja." ma:contentTypeScope="" ma:versionID="c8dba9068ab0dfb52a9920c14f3702de">
  <xsd:schema xmlns:xsd="http://www.w3.org/2001/XMLSchema" xmlns:xs="http://www.w3.org/2001/XMLSchema" xmlns:p="http://schemas.microsoft.com/office/2006/metadata/properties" xmlns:ns2="e955437b-e472-4f8c-bb79-1b70f7c3d53f" xmlns:ns3="8156c4ac-d277-4c46-84a1-52d335ced5c1" xmlns:ns4="b603d713-742f-49ad-aba1-4ff3f694c8d8" targetNamespace="http://schemas.microsoft.com/office/2006/metadata/properties" ma:root="true" ma:fieldsID="e8e67ebb10cf21407609ecb11f411a0e" ns2:_="" ns3:_="" ns4:_="">
    <xsd:import namespace="e955437b-e472-4f8c-bb79-1b70f7c3d53f"/>
    <xsd:import namespace="8156c4ac-d277-4c46-84a1-52d335ced5c1"/>
    <xsd:import namespace="b603d713-742f-49ad-aba1-4ff3f694c8d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55437b-e472-4f8c-bb79-1b70f7c3d53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Jakamisvihjeen hajautus" ma:internalName="SharingHintHash" ma:readOnly="true">
      <xsd:simpleType>
        <xsd:restriction base="dms:Text"/>
      </xsd:simpleType>
    </xsd:element>
    <xsd:element name="SharedWithDetails" ma:index="10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56c4ac-d277-4c46-84a1-52d335ced5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Kuvien tunnisteet" ma:readOnly="false" ma:fieldId="{5cf76f15-5ced-4ddc-b409-7134ff3c332f}" ma:taxonomyMulti="true" ma:sspId="ed0a8eea-9cd3-4636-838c-52f09af3b2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03d713-742f-49ad-aba1-4ff3f694c8d8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0e40d797-7302-414a-bf51-ebab9873928b}" ma:internalName="TaxCatchAll" ma:showField="CatchAllData" ma:web="b603d713-742f-49ad-aba1-4ff3f694c8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14BA0-A440-4451-8D75-6E51D067D7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55437b-e472-4f8c-bb79-1b70f7c3d53f"/>
    <ds:schemaRef ds:uri="8156c4ac-d277-4c46-84a1-52d335ced5c1"/>
    <ds:schemaRef ds:uri="b603d713-742f-49ad-aba1-4ff3f694c8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5D0259-E622-4B0A-868F-265E38867D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Ohje ja kokonaisvertailuhinta</vt:lpstr>
      <vt:lpstr>Hinnat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Jesse Hakkarainen</dc:creator>
  <cp:keywords/>
  <dc:description/>
  <cp:lastModifiedBy>Jesse Hakkarainen</cp:lastModifiedBy>
  <cp:revision/>
  <cp:lastPrinted>2022-09-22T11:13:26Z</cp:lastPrinted>
  <dcterms:created xsi:type="dcterms:W3CDTF">2015-06-05T18:17:20Z</dcterms:created>
  <dcterms:modified xsi:type="dcterms:W3CDTF">2023-03-27T08:25:38Z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