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152" documentId="8_{8319F226-9529-4A8C-B2CC-B4F6E681E586}" xr6:coauthVersionLast="47" xr6:coauthVersionMax="47" xr10:uidLastSave="{C7C726DB-AB10-4318-82A7-F00847510197}"/>
  <bookViews>
    <workbookView xWindow="-120" yWindow="-120" windowWidth="29040" windowHeight="17640" xr2:uid="{00000000-000D-0000-FFFF-FFFF00000000}"/>
  </bookViews>
  <sheets>
    <sheet name="Sheet1" sheetId="1" r:id="rId1"/>
  </sheet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37" i="1" l="1"/>
  <c r="E168" i="1"/>
  <c r="G168" i="1"/>
  <c r="I168" i="1"/>
  <c r="K168" i="1"/>
  <c r="M168" i="1"/>
  <c r="O168" i="1"/>
  <c r="M253" i="1"/>
  <c r="O253" i="1" s="1"/>
  <c r="E189" i="1"/>
  <c r="G189" i="1"/>
  <c r="I189" i="1"/>
  <c r="K189" i="1"/>
  <c r="M189" i="1"/>
  <c r="O189" i="1" s="1"/>
  <c r="E35" i="1"/>
  <c r="G35" i="1"/>
  <c r="I35" i="1"/>
  <c r="K35" i="1"/>
  <c r="M35" i="1"/>
  <c r="O35" i="1" s="1"/>
  <c r="E120" i="1"/>
  <c r="G120" i="1"/>
  <c r="I120" i="1"/>
  <c r="K120" i="1"/>
  <c r="M120" i="1"/>
  <c r="O120" i="1" s="1"/>
  <c r="E121" i="1"/>
  <c r="G121" i="1"/>
  <c r="I121" i="1"/>
  <c r="K121" i="1"/>
  <c r="M121" i="1"/>
  <c r="O121" i="1" s="1"/>
  <c r="E114" i="1"/>
  <c r="G114" i="1"/>
  <c r="I114" i="1"/>
  <c r="K114" i="1"/>
  <c r="M114" i="1"/>
  <c r="O114" i="1" s="1"/>
  <c r="E91" i="1"/>
  <c r="F108" i="1" s="1"/>
  <c r="G91" i="1"/>
  <c r="I91" i="1"/>
  <c r="K91" i="1"/>
  <c r="M91" i="1"/>
  <c r="O91" i="1" s="1"/>
  <c r="E90" i="1"/>
  <c r="G90" i="1"/>
  <c r="I90" i="1"/>
  <c r="K90" i="1"/>
  <c r="M90" i="1"/>
  <c r="O90" i="1" s="1"/>
  <c r="M92" i="1"/>
  <c r="O92" i="1" s="1"/>
  <c r="K92" i="1"/>
  <c r="I92" i="1"/>
  <c r="G92" i="1"/>
  <c r="E92" i="1"/>
  <c r="E106" i="1"/>
  <c r="E107" i="1"/>
  <c r="G106" i="1"/>
  <c r="I106" i="1"/>
  <c r="K106" i="1"/>
  <c r="M106" i="1"/>
  <c r="O106" i="1"/>
  <c r="E98" i="1"/>
  <c r="G98" i="1"/>
  <c r="I98" i="1"/>
  <c r="K98" i="1"/>
  <c r="M98" i="1"/>
  <c r="O98" i="1"/>
  <c r="E85" i="1"/>
  <c r="G85" i="1"/>
  <c r="H108" i="1" s="1"/>
  <c r="I85" i="1"/>
  <c r="K85" i="1"/>
  <c r="M85" i="1"/>
  <c r="O85" i="1" s="1"/>
  <c r="E84" i="1"/>
  <c r="G84" i="1"/>
  <c r="I84" i="1"/>
  <c r="K84" i="1"/>
  <c r="L108" i="1" s="1"/>
  <c r="M84" i="1"/>
  <c r="O84" i="1" s="1"/>
  <c r="E86" i="1"/>
  <c r="G86" i="1"/>
  <c r="I86" i="1"/>
  <c r="K86" i="1"/>
  <c r="M86" i="1"/>
  <c r="O86" i="1"/>
  <c r="M147" i="1"/>
  <c r="O147" i="1" s="1"/>
  <c r="K147" i="1"/>
  <c r="I147" i="1"/>
  <c r="G147" i="1"/>
  <c r="E147" i="1"/>
  <c r="M195" i="1"/>
  <c r="O195" i="1"/>
  <c r="K195" i="1"/>
  <c r="I195" i="1"/>
  <c r="G195" i="1"/>
  <c r="E195" i="1"/>
  <c r="M87" i="1"/>
  <c r="O87" i="1"/>
  <c r="K87" i="1"/>
  <c r="I87" i="1"/>
  <c r="J108" i="1" s="1"/>
  <c r="G87" i="1"/>
  <c r="E87" i="1"/>
  <c r="M223" i="1"/>
  <c r="O223" i="1"/>
  <c r="K223" i="1"/>
  <c r="I223" i="1"/>
  <c r="G223" i="1"/>
  <c r="E223" i="1"/>
  <c r="E125" i="1"/>
  <c r="G125" i="1"/>
  <c r="I125" i="1"/>
  <c r="K125" i="1"/>
  <c r="M125" i="1"/>
  <c r="O125" i="1"/>
  <c r="I167" i="1"/>
  <c r="I169" i="1"/>
  <c r="G167" i="1"/>
  <c r="G169" i="1"/>
  <c r="I213" i="1"/>
  <c r="G213" i="1"/>
  <c r="K213" i="1"/>
  <c r="M88" i="1"/>
  <c r="O88" i="1" s="1"/>
  <c r="K88" i="1"/>
  <c r="I88" i="1"/>
  <c r="G88" i="1"/>
  <c r="E88" i="1"/>
  <c r="E97" i="1"/>
  <c r="G97" i="1"/>
  <c r="I97" i="1"/>
  <c r="K97" i="1"/>
  <c r="M97" i="1"/>
  <c r="O97" i="1" s="1"/>
  <c r="M105" i="1"/>
  <c r="O105" i="1" s="1"/>
  <c r="K105" i="1"/>
  <c r="I105" i="1"/>
  <c r="G105" i="1"/>
  <c r="E105" i="1"/>
  <c r="M122" i="1"/>
  <c r="O122" i="1" s="1"/>
  <c r="K122" i="1"/>
  <c r="I122" i="1"/>
  <c r="G122" i="1"/>
  <c r="E122" i="1"/>
  <c r="M68" i="1"/>
  <c r="O68" i="1" s="1"/>
  <c r="K68" i="1"/>
  <c r="I68" i="1"/>
  <c r="G68" i="1"/>
  <c r="E68" i="1"/>
  <c r="M70" i="1"/>
  <c r="O70" i="1" s="1"/>
  <c r="K70" i="1"/>
  <c r="I70" i="1"/>
  <c r="G70" i="1"/>
  <c r="E70" i="1"/>
  <c r="M69" i="1"/>
  <c r="O69" i="1" s="1"/>
  <c r="K69" i="1"/>
  <c r="I69" i="1"/>
  <c r="G69" i="1"/>
  <c r="E69" i="1"/>
  <c r="M72" i="1"/>
  <c r="O72" i="1" s="1"/>
  <c r="K72" i="1"/>
  <c r="I72" i="1"/>
  <c r="G72" i="1"/>
  <c r="E72" i="1"/>
  <c r="M41" i="1"/>
  <c r="O41" i="1" s="1"/>
  <c r="K41" i="1"/>
  <c r="I41" i="1"/>
  <c r="G41" i="1"/>
  <c r="E41" i="1"/>
  <c r="M27" i="1"/>
  <c r="O27" i="1" s="1"/>
  <c r="K27" i="1"/>
  <c r="I27" i="1"/>
  <c r="G27" i="1"/>
  <c r="E27" i="1"/>
  <c r="M138" i="1"/>
  <c r="O138" i="1" s="1"/>
  <c r="K138" i="1"/>
  <c r="I138" i="1"/>
  <c r="G138" i="1"/>
  <c r="E138" i="1"/>
  <c r="M185" i="1"/>
  <c r="O185" i="1" s="1"/>
  <c r="K185" i="1"/>
  <c r="I185" i="1"/>
  <c r="G185" i="1"/>
  <c r="E185" i="1"/>
  <c r="M184" i="1"/>
  <c r="O184" i="1" s="1"/>
  <c r="K184" i="1"/>
  <c r="I184" i="1"/>
  <c r="G184" i="1"/>
  <c r="E184" i="1"/>
  <c r="E213" i="1"/>
  <c r="M213" i="1"/>
  <c r="O213" i="1"/>
  <c r="K169" i="1"/>
  <c r="M169" i="1"/>
  <c r="O169" i="1" s="1"/>
  <c r="K167" i="1"/>
  <c r="M167" i="1"/>
  <c r="O167" i="1"/>
  <c r="E169" i="1"/>
  <c r="E167" i="1"/>
  <c r="M71" i="1"/>
  <c r="O71" i="1"/>
  <c r="M64" i="1"/>
  <c r="O64" i="1" s="1"/>
  <c r="M65" i="1"/>
  <c r="O65" i="1"/>
  <c r="M66" i="1"/>
  <c r="O66" i="1"/>
  <c r="M67" i="1"/>
  <c r="O67" i="1"/>
  <c r="M60" i="1"/>
  <c r="O60" i="1" s="1"/>
  <c r="M48" i="1"/>
  <c r="O48" i="1"/>
  <c r="M49" i="1"/>
  <c r="O49" i="1"/>
  <c r="M50" i="1"/>
  <c r="O50" i="1"/>
  <c r="M51" i="1"/>
  <c r="O51" i="1" s="1"/>
  <c r="M52" i="1"/>
  <c r="O52" i="1"/>
  <c r="M53" i="1"/>
  <c r="O53" i="1"/>
  <c r="M54" i="1"/>
  <c r="O54" i="1"/>
  <c r="M55" i="1"/>
  <c r="O55" i="1" s="1"/>
  <c r="M56" i="1"/>
  <c r="O56" i="1"/>
  <c r="M57" i="1"/>
  <c r="O57" i="1"/>
  <c r="M38" i="1"/>
  <c r="O38" i="1"/>
  <c r="M39" i="1"/>
  <c r="O39" i="1" s="1"/>
  <c r="M40" i="1"/>
  <c r="O40" i="1"/>
  <c r="M42" i="1"/>
  <c r="O42" i="1"/>
  <c r="M43" i="1"/>
  <c r="O43" i="1"/>
  <c r="M44" i="1"/>
  <c r="O44" i="1" s="1"/>
  <c r="M45" i="1"/>
  <c r="O45" i="1"/>
  <c r="M22" i="1"/>
  <c r="O22" i="1"/>
  <c r="M23" i="1"/>
  <c r="O23" i="1"/>
  <c r="M24" i="1"/>
  <c r="O24" i="1" s="1"/>
  <c r="M25" i="1"/>
  <c r="O25" i="1" s="1"/>
  <c r="M26" i="1"/>
  <c r="O26" i="1"/>
  <c r="M28" i="1"/>
  <c r="O28" i="1"/>
  <c r="M29" i="1"/>
  <c r="O29" i="1" s="1"/>
  <c r="M30" i="1"/>
  <c r="O30" i="1" s="1"/>
  <c r="M31" i="1"/>
  <c r="O31" i="1"/>
  <c r="M32" i="1"/>
  <c r="O32" i="1"/>
  <c r="M34" i="1"/>
  <c r="O34" i="1" s="1"/>
  <c r="M46" i="1"/>
  <c r="O46" i="1" s="1"/>
  <c r="M58" i="1"/>
  <c r="O58" i="1"/>
  <c r="M61" i="1"/>
  <c r="O61" i="1"/>
  <c r="M73" i="1"/>
  <c r="O73" i="1" s="1"/>
  <c r="M76" i="1"/>
  <c r="O76" i="1" s="1"/>
  <c r="M95" i="1"/>
  <c r="O95" i="1"/>
  <c r="M96" i="1"/>
  <c r="O96" i="1"/>
  <c r="M99" i="1"/>
  <c r="O99" i="1" s="1"/>
  <c r="M100" i="1"/>
  <c r="O100" i="1" s="1"/>
  <c r="M101" i="1"/>
  <c r="O101" i="1"/>
  <c r="M102" i="1"/>
  <c r="O102" i="1"/>
  <c r="M103" i="1"/>
  <c r="O103" i="1" s="1"/>
  <c r="M104" i="1"/>
  <c r="O104" i="1" s="1"/>
  <c r="M107" i="1"/>
  <c r="O107" i="1"/>
  <c r="M83" i="1"/>
  <c r="O83" i="1"/>
  <c r="M115" i="1"/>
  <c r="O115" i="1" s="1"/>
  <c r="M118" i="1"/>
  <c r="O118" i="1" s="1"/>
  <c r="M119" i="1"/>
  <c r="O119" i="1"/>
  <c r="M123" i="1"/>
  <c r="O123" i="1"/>
  <c r="M124" i="1"/>
  <c r="O124" i="1" s="1"/>
  <c r="M132" i="1"/>
  <c r="O132" i="1" s="1"/>
  <c r="M133" i="1"/>
  <c r="O133" i="1"/>
  <c r="M134" i="1"/>
  <c r="O134" i="1"/>
  <c r="M135" i="1"/>
  <c r="O135" i="1" s="1"/>
  <c r="M136" i="1"/>
  <c r="O136" i="1" s="1"/>
  <c r="M139" i="1"/>
  <c r="O139" i="1"/>
  <c r="M141" i="1"/>
  <c r="O141" i="1"/>
  <c r="M142" i="1"/>
  <c r="O142" i="1" s="1"/>
  <c r="M144" i="1"/>
  <c r="O144" i="1" s="1"/>
  <c r="M145" i="1"/>
  <c r="O145" i="1"/>
  <c r="M146" i="1"/>
  <c r="O146" i="1"/>
  <c r="M150" i="1"/>
  <c r="O150" i="1" s="1"/>
  <c r="M151" i="1"/>
  <c r="O151" i="1" s="1"/>
  <c r="M152" i="1"/>
  <c r="O152" i="1"/>
  <c r="M154" i="1"/>
  <c r="O154" i="1"/>
  <c r="M155" i="1"/>
  <c r="O155" i="1" s="1"/>
  <c r="M153" i="1"/>
  <c r="O153" i="1" s="1"/>
  <c r="M157" i="1"/>
  <c r="O157" i="1"/>
  <c r="M158" i="1"/>
  <c r="O158" i="1"/>
  <c r="M161" i="1"/>
  <c r="O161" i="1" s="1"/>
  <c r="M162" i="1"/>
  <c r="O162" i="1" s="1"/>
  <c r="M163" i="1"/>
  <c r="O163" i="1"/>
  <c r="M164" i="1"/>
  <c r="O164" i="1"/>
  <c r="M165" i="1"/>
  <c r="O165" i="1" s="1"/>
  <c r="M166" i="1"/>
  <c r="O166" i="1" s="1"/>
  <c r="M170" i="1"/>
  <c r="O170" i="1"/>
  <c r="M177" i="1"/>
  <c r="O177" i="1"/>
  <c r="M178" i="1"/>
  <c r="O178" i="1" s="1"/>
  <c r="M179" i="1"/>
  <c r="O179" i="1" s="1"/>
  <c r="M180" i="1"/>
  <c r="O180" i="1"/>
  <c r="M181" i="1"/>
  <c r="O181" i="1"/>
  <c r="M182" i="1"/>
  <c r="O182" i="1" s="1"/>
  <c r="M187" i="1"/>
  <c r="O187" i="1" s="1"/>
  <c r="M188" i="1"/>
  <c r="O188" i="1"/>
  <c r="M192" i="1"/>
  <c r="O192" i="1"/>
  <c r="M191" i="1"/>
  <c r="O191" i="1" s="1"/>
  <c r="M193" i="1"/>
  <c r="O193" i="1" s="1"/>
  <c r="M194" i="1"/>
  <c r="O194" i="1"/>
  <c r="M198" i="1"/>
  <c r="O198" i="1"/>
  <c r="M199" i="1"/>
  <c r="O199" i="1" s="1"/>
  <c r="M200" i="1"/>
  <c r="O200" i="1" s="1"/>
  <c r="M202" i="1"/>
  <c r="O202" i="1"/>
  <c r="M203" i="1"/>
  <c r="O203" i="1"/>
  <c r="M201" i="1"/>
  <c r="O201" i="1" s="1"/>
  <c r="M205" i="1"/>
  <c r="O205" i="1" s="1"/>
  <c r="M206" i="1"/>
  <c r="O206" i="1"/>
  <c r="M209" i="1"/>
  <c r="O209" i="1"/>
  <c r="M210" i="1"/>
  <c r="O210" i="1" s="1"/>
  <c r="M211" i="1"/>
  <c r="O211" i="1" s="1"/>
  <c r="M212" i="1"/>
  <c r="O212" i="1"/>
  <c r="M214" i="1"/>
  <c r="O214" i="1"/>
  <c r="M215" i="1"/>
  <c r="O215" i="1" s="1"/>
  <c r="M227" i="1"/>
  <c r="O227" i="1" s="1"/>
  <c r="M217" i="1"/>
  <c r="O217" i="1"/>
  <c r="M218" i="1"/>
  <c r="O218" i="1"/>
  <c r="M216" i="1"/>
  <c r="O216" i="1" s="1"/>
  <c r="M219" i="1"/>
  <c r="O219" i="1" s="1"/>
  <c r="M220" i="1"/>
  <c r="O220" i="1"/>
  <c r="M221" i="1"/>
  <c r="O221" i="1"/>
  <c r="M222" i="1"/>
  <c r="O222" i="1" s="1"/>
  <c r="M224" i="1"/>
  <c r="O224" i="1" s="1"/>
  <c r="M225" i="1"/>
  <c r="O225" i="1"/>
  <c r="M226" i="1"/>
  <c r="O226" i="1"/>
  <c r="M236" i="1"/>
  <c r="M239" i="1"/>
  <c r="O239" i="1" s="1"/>
  <c r="M241" i="1"/>
  <c r="O241" i="1"/>
  <c r="M242" i="1"/>
  <c r="O242" i="1" s="1"/>
  <c r="M243" i="1"/>
  <c r="O243" i="1" s="1"/>
  <c r="M246" i="1"/>
  <c r="O246" i="1" s="1"/>
  <c r="M249" i="1"/>
  <c r="O249" i="1"/>
  <c r="M250" i="1"/>
  <c r="O250" i="1" s="1"/>
  <c r="M252" i="1"/>
  <c r="O252" i="1" s="1"/>
  <c r="M251" i="1"/>
  <c r="O251" i="1" s="1"/>
  <c r="G249" i="1"/>
  <c r="G250" i="1"/>
  <c r="G251" i="1"/>
  <c r="I249" i="1"/>
  <c r="I250" i="1"/>
  <c r="I251" i="1"/>
  <c r="K249" i="1"/>
  <c r="K250" i="1"/>
  <c r="K251" i="1"/>
  <c r="E249" i="1"/>
  <c r="E250" i="1"/>
  <c r="E251" i="1"/>
  <c r="K182" i="1"/>
  <c r="I182" i="1"/>
  <c r="G182" i="1"/>
  <c r="E182" i="1"/>
  <c r="K136" i="1"/>
  <c r="I136" i="1"/>
  <c r="G136" i="1"/>
  <c r="E136" i="1"/>
  <c r="E71" i="1"/>
  <c r="E64" i="1"/>
  <c r="E65" i="1"/>
  <c r="E66" i="1"/>
  <c r="E67" i="1"/>
  <c r="E73" i="1"/>
  <c r="E49" i="1"/>
  <c r="E50" i="1"/>
  <c r="E51" i="1"/>
  <c r="E52" i="1"/>
  <c r="E53" i="1"/>
  <c r="E54" i="1"/>
  <c r="E55" i="1"/>
  <c r="E56" i="1"/>
  <c r="E57" i="1"/>
  <c r="E58" i="1"/>
  <c r="K192" i="1"/>
  <c r="I192" i="1"/>
  <c r="G192" i="1"/>
  <c r="E192" i="1"/>
  <c r="G178" i="1"/>
  <c r="G179" i="1"/>
  <c r="G180" i="1"/>
  <c r="I178" i="1"/>
  <c r="K178" i="1"/>
  <c r="L230" i="1" s="1"/>
  <c r="L260" i="1" s="1"/>
  <c r="I179" i="1"/>
  <c r="K179" i="1"/>
  <c r="I180" i="1"/>
  <c r="K180" i="1"/>
  <c r="E178" i="1"/>
  <c r="E179" i="1"/>
  <c r="E180" i="1"/>
  <c r="E177" i="1"/>
  <c r="F230" i="1" s="1"/>
  <c r="F260" i="1" s="1"/>
  <c r="K181" i="1"/>
  <c r="I181" i="1"/>
  <c r="G181" i="1"/>
  <c r="E181" i="1"/>
  <c r="E132" i="1"/>
  <c r="E133" i="1"/>
  <c r="F171" i="1" s="1"/>
  <c r="F259" i="1" s="1"/>
  <c r="E134" i="1"/>
  <c r="G132" i="1"/>
  <c r="G133" i="1"/>
  <c r="G134" i="1"/>
  <c r="I133" i="1"/>
  <c r="K133" i="1"/>
  <c r="I134" i="1"/>
  <c r="K134" i="1"/>
  <c r="K135" i="1"/>
  <c r="I135" i="1"/>
  <c r="G135" i="1"/>
  <c r="E135" i="1"/>
  <c r="K203" i="1"/>
  <c r="I203" i="1"/>
  <c r="G203" i="1"/>
  <c r="E203" i="1"/>
  <c r="K155" i="1"/>
  <c r="I155" i="1"/>
  <c r="G155" i="1"/>
  <c r="E155" i="1"/>
  <c r="K177" i="1"/>
  <c r="I177" i="1"/>
  <c r="G177" i="1"/>
  <c r="K139" i="1"/>
  <c r="I139" i="1"/>
  <c r="G139" i="1"/>
  <c r="E139" i="1"/>
  <c r="K206" i="1"/>
  <c r="I206" i="1"/>
  <c r="G206" i="1"/>
  <c r="E206" i="1"/>
  <c r="K205" i="1"/>
  <c r="I205" i="1"/>
  <c r="G205" i="1"/>
  <c r="E205" i="1"/>
  <c r="K158" i="1"/>
  <c r="I158" i="1"/>
  <c r="G158" i="1"/>
  <c r="E158" i="1"/>
  <c r="K157" i="1"/>
  <c r="I157" i="1"/>
  <c r="G157" i="1"/>
  <c r="E157" i="1"/>
  <c r="K44" i="1"/>
  <c r="I44" i="1"/>
  <c r="G44" i="1"/>
  <c r="E44" i="1"/>
  <c r="G71" i="1"/>
  <c r="I71" i="1"/>
  <c r="K71" i="1"/>
  <c r="K31" i="1"/>
  <c r="I31" i="1"/>
  <c r="G31" i="1"/>
  <c r="E31" i="1"/>
  <c r="K239" i="1"/>
  <c r="I239" i="1"/>
  <c r="G239" i="1"/>
  <c r="E239" i="1"/>
  <c r="G254" i="1"/>
  <c r="G261" i="1" s="1"/>
  <c r="I254" i="1"/>
  <c r="I261" i="1" s="1"/>
  <c r="K254" i="1"/>
  <c r="K261" i="1"/>
  <c r="K188" i="1"/>
  <c r="I188" i="1"/>
  <c r="J230" i="1" s="1"/>
  <c r="J260" i="1" s="1"/>
  <c r="G188" i="1"/>
  <c r="E188" i="1"/>
  <c r="K187" i="1"/>
  <c r="I187" i="1"/>
  <c r="G187" i="1"/>
  <c r="E187" i="1"/>
  <c r="K132" i="1"/>
  <c r="I132" i="1"/>
  <c r="J171" i="1" s="1"/>
  <c r="J259" i="1" s="1"/>
  <c r="E141" i="1"/>
  <c r="G141" i="1"/>
  <c r="I141" i="1"/>
  <c r="K141" i="1"/>
  <c r="G258" i="1"/>
  <c r="I258" i="1"/>
  <c r="K258" i="1"/>
  <c r="G259" i="1"/>
  <c r="I259" i="1"/>
  <c r="K259" i="1"/>
  <c r="G260" i="1"/>
  <c r="I260" i="1"/>
  <c r="K260" i="1"/>
  <c r="K119" i="1"/>
  <c r="K123" i="1"/>
  <c r="K124" i="1"/>
  <c r="I119" i="1"/>
  <c r="I123" i="1"/>
  <c r="I124" i="1"/>
  <c r="G119" i="1"/>
  <c r="G123" i="1"/>
  <c r="E119" i="1"/>
  <c r="F126" i="1" s="1"/>
  <c r="E123" i="1"/>
  <c r="K118" i="1"/>
  <c r="I118" i="1"/>
  <c r="G118" i="1"/>
  <c r="G124" i="1"/>
  <c r="E124" i="1"/>
  <c r="E118" i="1"/>
  <c r="K115" i="1"/>
  <c r="L126" i="1" s="1"/>
  <c r="I115" i="1"/>
  <c r="J126" i="1" s="1"/>
  <c r="G115" i="1"/>
  <c r="H126" i="1" s="1"/>
  <c r="E115" i="1"/>
  <c r="E100" i="1"/>
  <c r="G100" i="1"/>
  <c r="I100" i="1"/>
  <c r="K100" i="1"/>
  <c r="G107" i="1"/>
  <c r="I107" i="1"/>
  <c r="K107" i="1"/>
  <c r="E103" i="1"/>
  <c r="E104" i="1"/>
  <c r="G103" i="1"/>
  <c r="G104" i="1"/>
  <c r="I103" i="1"/>
  <c r="I104" i="1"/>
  <c r="K103" i="1"/>
  <c r="K104" i="1"/>
  <c r="E83" i="1"/>
  <c r="G83" i="1"/>
  <c r="I83" i="1"/>
  <c r="K83" i="1"/>
  <c r="K102" i="1"/>
  <c r="I102" i="1"/>
  <c r="G102" i="1"/>
  <c r="E102" i="1"/>
  <c r="K101" i="1"/>
  <c r="I101" i="1"/>
  <c r="G101" i="1"/>
  <c r="E101" i="1"/>
  <c r="K99" i="1"/>
  <c r="I99" i="1"/>
  <c r="G99" i="1"/>
  <c r="E99" i="1"/>
  <c r="K96" i="1"/>
  <c r="I96" i="1"/>
  <c r="G96" i="1"/>
  <c r="E96" i="1"/>
  <c r="K95" i="1"/>
  <c r="I95" i="1"/>
  <c r="G95" i="1"/>
  <c r="E95" i="1"/>
  <c r="K242" i="1"/>
  <c r="K241" i="1"/>
  <c r="K243" i="1"/>
  <c r="K246" i="1"/>
  <c r="K252" i="1"/>
  <c r="I241" i="1"/>
  <c r="I242" i="1"/>
  <c r="I243" i="1"/>
  <c r="I246" i="1"/>
  <c r="I252" i="1"/>
  <c r="G241" i="1"/>
  <c r="G242" i="1"/>
  <c r="G243" i="1"/>
  <c r="G246" i="1"/>
  <c r="G252" i="1"/>
  <c r="E241" i="1"/>
  <c r="E242" i="1"/>
  <c r="E243" i="1"/>
  <c r="E246" i="1"/>
  <c r="E252" i="1"/>
  <c r="K23" i="1"/>
  <c r="K24" i="1"/>
  <c r="K25" i="1"/>
  <c r="K26" i="1"/>
  <c r="K28" i="1"/>
  <c r="K29" i="1"/>
  <c r="K30" i="1"/>
  <c r="K32" i="1"/>
  <c r="K34" i="1"/>
  <c r="K38" i="1"/>
  <c r="K39" i="1"/>
  <c r="K40" i="1"/>
  <c r="K42" i="1"/>
  <c r="K43" i="1"/>
  <c r="K45" i="1"/>
  <c r="K46" i="1"/>
  <c r="K48" i="1"/>
  <c r="K49" i="1"/>
  <c r="K50" i="1"/>
  <c r="K51" i="1"/>
  <c r="K52" i="1"/>
  <c r="K53" i="1"/>
  <c r="K54" i="1"/>
  <c r="K55" i="1"/>
  <c r="K56" i="1"/>
  <c r="K57" i="1"/>
  <c r="K58" i="1"/>
  <c r="K60" i="1"/>
  <c r="K61" i="1"/>
  <c r="K64" i="1"/>
  <c r="K65" i="1"/>
  <c r="K66" i="1"/>
  <c r="K67" i="1"/>
  <c r="K73" i="1"/>
  <c r="K76" i="1"/>
  <c r="I23" i="1"/>
  <c r="I24" i="1"/>
  <c r="I25" i="1"/>
  <c r="I26" i="1"/>
  <c r="I28" i="1"/>
  <c r="I29" i="1"/>
  <c r="I30" i="1"/>
  <c r="I32" i="1"/>
  <c r="I34" i="1"/>
  <c r="I38" i="1"/>
  <c r="I39" i="1"/>
  <c r="I40" i="1"/>
  <c r="I42" i="1"/>
  <c r="I43" i="1"/>
  <c r="I45" i="1"/>
  <c r="I46" i="1"/>
  <c r="I48" i="1"/>
  <c r="I49" i="1"/>
  <c r="I50" i="1"/>
  <c r="I51" i="1"/>
  <c r="I52" i="1"/>
  <c r="I53" i="1"/>
  <c r="I54" i="1"/>
  <c r="I55" i="1"/>
  <c r="I56" i="1"/>
  <c r="I57" i="1"/>
  <c r="I58" i="1"/>
  <c r="I60" i="1"/>
  <c r="I61" i="1"/>
  <c r="I64" i="1"/>
  <c r="I65" i="1"/>
  <c r="I66" i="1"/>
  <c r="I67" i="1"/>
  <c r="I73" i="1"/>
  <c r="I76" i="1"/>
  <c r="G23" i="1"/>
  <c r="G24" i="1"/>
  <c r="G25" i="1"/>
  <c r="G26" i="1"/>
  <c r="G28" i="1"/>
  <c r="G29" i="1"/>
  <c r="G30" i="1"/>
  <c r="G32" i="1"/>
  <c r="G34" i="1"/>
  <c r="G38" i="1"/>
  <c r="G39" i="1"/>
  <c r="G40" i="1"/>
  <c r="G42" i="1"/>
  <c r="G43" i="1"/>
  <c r="G45" i="1"/>
  <c r="G46" i="1"/>
  <c r="G48" i="1"/>
  <c r="G49" i="1"/>
  <c r="G50" i="1"/>
  <c r="G51" i="1"/>
  <c r="G52" i="1"/>
  <c r="G53" i="1"/>
  <c r="G54" i="1"/>
  <c r="G55" i="1"/>
  <c r="G56" i="1"/>
  <c r="G57" i="1"/>
  <c r="G58" i="1"/>
  <c r="G60" i="1"/>
  <c r="G61" i="1"/>
  <c r="G64" i="1"/>
  <c r="G65" i="1"/>
  <c r="G66" i="1"/>
  <c r="G67" i="1"/>
  <c r="G73" i="1"/>
  <c r="G76" i="1"/>
  <c r="K22" i="1"/>
  <c r="I22" i="1"/>
  <c r="G22" i="1"/>
  <c r="E23" i="1"/>
  <c r="E24" i="1"/>
  <c r="E25" i="1"/>
  <c r="E26" i="1"/>
  <c r="E28" i="1"/>
  <c r="E29" i="1"/>
  <c r="E30" i="1"/>
  <c r="E32" i="1"/>
  <c r="E34" i="1"/>
  <c r="E38" i="1"/>
  <c r="E39" i="1"/>
  <c r="E40" i="1"/>
  <c r="E42" i="1"/>
  <c r="E43" i="1"/>
  <c r="E45" i="1"/>
  <c r="E46" i="1"/>
  <c r="E48" i="1"/>
  <c r="E60" i="1"/>
  <c r="E61" i="1"/>
  <c r="E76" i="1"/>
  <c r="E22" i="1"/>
  <c r="G142" i="1"/>
  <c r="G144" i="1"/>
  <c r="G145" i="1"/>
  <c r="G146" i="1"/>
  <c r="G150" i="1"/>
  <c r="G151" i="1"/>
  <c r="G152" i="1"/>
  <c r="G154" i="1"/>
  <c r="G153" i="1"/>
  <c r="G161" i="1"/>
  <c r="G162" i="1"/>
  <c r="G163" i="1"/>
  <c r="G164" i="1"/>
  <c r="G165" i="1"/>
  <c r="G166" i="1"/>
  <c r="G170" i="1"/>
  <c r="I142" i="1"/>
  <c r="I144" i="1"/>
  <c r="I145" i="1"/>
  <c r="I146" i="1"/>
  <c r="I150" i="1"/>
  <c r="I151" i="1"/>
  <c r="I152" i="1"/>
  <c r="I154" i="1"/>
  <c r="I153" i="1"/>
  <c r="I161" i="1"/>
  <c r="I162" i="1"/>
  <c r="I163" i="1"/>
  <c r="I164" i="1"/>
  <c r="I165" i="1"/>
  <c r="I166" i="1"/>
  <c r="I170" i="1"/>
  <c r="K142" i="1"/>
  <c r="K144" i="1"/>
  <c r="K145" i="1"/>
  <c r="L171" i="1" s="1"/>
  <c r="L259" i="1" s="1"/>
  <c r="K146" i="1"/>
  <c r="K150" i="1"/>
  <c r="K151" i="1"/>
  <c r="K152" i="1"/>
  <c r="K154" i="1"/>
  <c r="K153" i="1"/>
  <c r="K161" i="1"/>
  <c r="K162" i="1"/>
  <c r="K163" i="1"/>
  <c r="K164" i="1"/>
  <c r="K165" i="1"/>
  <c r="K166" i="1"/>
  <c r="K170" i="1"/>
  <c r="E142" i="1"/>
  <c r="E144" i="1"/>
  <c r="E145" i="1"/>
  <c r="E146" i="1"/>
  <c r="E150" i="1"/>
  <c r="E151" i="1"/>
  <c r="E152" i="1"/>
  <c r="E154" i="1"/>
  <c r="E153" i="1"/>
  <c r="E161" i="1"/>
  <c r="E162" i="1"/>
  <c r="E163" i="1"/>
  <c r="E164" i="1"/>
  <c r="E165" i="1"/>
  <c r="E166" i="1"/>
  <c r="E170" i="1"/>
  <c r="I191" i="1"/>
  <c r="I193" i="1"/>
  <c r="I194" i="1"/>
  <c r="I198" i="1"/>
  <c r="I199" i="1"/>
  <c r="I200" i="1"/>
  <c r="I202" i="1"/>
  <c r="I201" i="1"/>
  <c r="I209" i="1"/>
  <c r="I210" i="1"/>
  <c r="I211" i="1"/>
  <c r="I212" i="1"/>
  <c r="I214" i="1"/>
  <c r="I215" i="1"/>
  <c r="I227" i="1"/>
  <c r="I217" i="1"/>
  <c r="I218" i="1"/>
  <c r="I216" i="1"/>
  <c r="I219" i="1"/>
  <c r="I220" i="1"/>
  <c r="I221" i="1"/>
  <c r="I222" i="1"/>
  <c r="I224" i="1"/>
  <c r="I225" i="1"/>
  <c r="I226" i="1"/>
  <c r="K226" i="1"/>
  <c r="K191" i="1"/>
  <c r="K193" i="1"/>
  <c r="K194" i="1"/>
  <c r="K198" i="1"/>
  <c r="K199" i="1"/>
  <c r="K200" i="1"/>
  <c r="K202" i="1"/>
  <c r="K201" i="1"/>
  <c r="K209" i="1"/>
  <c r="K210" i="1"/>
  <c r="K211" i="1"/>
  <c r="K212" i="1"/>
  <c r="K214" i="1"/>
  <c r="K215" i="1"/>
  <c r="K227" i="1"/>
  <c r="K217" i="1"/>
  <c r="K218" i="1"/>
  <c r="K216" i="1"/>
  <c r="K219" i="1"/>
  <c r="K220" i="1"/>
  <c r="K221" i="1"/>
  <c r="K222" i="1"/>
  <c r="K224" i="1"/>
  <c r="K225" i="1"/>
  <c r="G191" i="1"/>
  <c r="H230" i="1" s="1"/>
  <c r="H260" i="1" s="1"/>
  <c r="G193" i="1"/>
  <c r="G194" i="1"/>
  <c r="G198" i="1"/>
  <c r="G199" i="1"/>
  <c r="G200" i="1"/>
  <c r="G202" i="1"/>
  <c r="G201" i="1"/>
  <c r="G209" i="1"/>
  <c r="G210" i="1"/>
  <c r="G211" i="1"/>
  <c r="G212" i="1"/>
  <c r="G214" i="1"/>
  <c r="G215" i="1"/>
  <c r="G227" i="1"/>
  <c r="G217" i="1"/>
  <c r="G218" i="1"/>
  <c r="G216" i="1"/>
  <c r="G219" i="1"/>
  <c r="G220" i="1"/>
  <c r="G221" i="1"/>
  <c r="G222" i="1"/>
  <c r="G224" i="1"/>
  <c r="G225" i="1"/>
  <c r="G226" i="1"/>
  <c r="E191" i="1"/>
  <c r="E193" i="1"/>
  <c r="E194" i="1"/>
  <c r="E198" i="1"/>
  <c r="E199" i="1"/>
  <c r="E200" i="1"/>
  <c r="E202" i="1"/>
  <c r="E201" i="1"/>
  <c r="E209" i="1"/>
  <c r="E210" i="1"/>
  <c r="E211" i="1"/>
  <c r="E212" i="1"/>
  <c r="E214" i="1"/>
  <c r="E215" i="1"/>
  <c r="E227" i="1"/>
  <c r="E217" i="1"/>
  <c r="E218" i="1"/>
  <c r="E216" i="1"/>
  <c r="E219" i="1"/>
  <c r="E220" i="1"/>
  <c r="E221" i="1"/>
  <c r="E222" i="1"/>
  <c r="E224" i="1"/>
  <c r="E225" i="1"/>
  <c r="E226" i="1"/>
  <c r="H171" i="1"/>
  <c r="H259" i="1" s="1"/>
  <c r="O236" i="1"/>
  <c r="E236" i="1"/>
  <c r="I236" i="1"/>
  <c r="J254" i="1" s="1"/>
  <c r="J261" i="1" s="1"/>
  <c r="G236" i="1"/>
  <c r="H254" i="1" s="1"/>
  <c r="H261" i="1" s="1"/>
  <c r="K236" i="1"/>
  <c r="L254" i="1" s="1"/>
  <c r="L261" i="1" s="1"/>
  <c r="O230" i="1" l="1"/>
  <c r="O171" i="1"/>
  <c r="O108" i="1"/>
  <c r="O126" i="1"/>
  <c r="F254" i="1"/>
  <c r="F261" i="1" s="1"/>
  <c r="O254" i="1"/>
  <c r="O77" i="1"/>
  <c r="F77" i="1"/>
  <c r="J77" i="1"/>
  <c r="J258" i="1" s="1"/>
  <c r="J262" i="1" s="1"/>
  <c r="H77" i="1"/>
  <c r="H258" i="1" s="1"/>
  <c r="H262" i="1" s="1"/>
  <c r="L77" i="1"/>
  <c r="L258" i="1" s="1"/>
  <c r="L262" i="1" s="1"/>
  <c r="F258" i="1" l="1"/>
  <c r="F262" i="1" s="1"/>
  <c r="O262" i="1" s="1"/>
</calcChain>
</file>

<file path=xl/sharedStrings.xml><?xml version="1.0" encoding="utf-8"?>
<sst xmlns="http://schemas.openxmlformats.org/spreadsheetml/2006/main" count="523" uniqueCount="216">
  <si>
    <t>HINNOITELTAVA MÄÄRÄLUETTELO</t>
  </si>
  <si>
    <t>Hanke: Tahmelankatu</t>
  </si>
  <si>
    <t>Urakoitsija:</t>
  </si>
  <si>
    <t xml:space="preserve">Pvm: </t>
  </si>
  <si>
    <t>Rakennusurakkaan kuuluvissa töissä ja lisä- ja muutostöissä noudatetaan tällä lomakkeella mainittuja yksikköhintoja.</t>
  </si>
  <si>
    <t>Yksikköhintoja käytetään sellaisenaan hyvityksissä ja veloituksissa. Yksikköhintaan pitää sisältyä työkustannusten lisäksi työmaan yleiskustannukset, materiaalin hankinta, laadunvalvonta, mittaukset, kaatopaikkamaksut ja kuljetukset yms. rakennuskustannukset ja verot lukuun ottamatta arvonlisäveroa. Lisäksi yksikköhintoihin pitää sisältyä kaikkien niiden erittelemättömien suoritteiden ja velvollisuuksien kustannukset, jotka urakka-asiakirjojen mukaan kuuluvat pääurakoitsijan suoritusvelvollisuuteen. Määrät mitataan suunnitelma teoreettisin tilavuusyksiköin tilaajan täydentävät määrämittausohjeet huomioiden. Mikäli kysymyksessä on työn suoritus, jota ei ole huomioitu yksikköhintaluettelossa tai työnkustannuksista ei voida sopia, suoritetaan työ YSE § 47 mukaisesti (omakustannusperiaate). Urakoitsijan tulee antaa lisä- tai muutostyöstä yksilöity tarjous tai eritelty laskelma ennen työhön ryhtymistä.</t>
  </si>
  <si>
    <t>Tahmelankatu
(Väli Hirvikatu - Torpankatu)</t>
  </si>
  <si>
    <t>Tahmelankatu
(Väli Jalajakatu - Hirvikatu)</t>
  </si>
  <si>
    <t>Suuruspäänkatu</t>
  </si>
  <si>
    <t>Hirvikatu</t>
  </si>
  <si>
    <t>Littera</t>
  </si>
  <si>
    <t>Tark</t>
  </si>
  <si>
    <t>Nimi</t>
  </si>
  <si>
    <t>Yks.</t>
  </si>
  <si>
    <t>Määrä</t>
  </si>
  <si>
    <t>Määrä yht.</t>
  </si>
  <si>
    <t>Yksikköhinta</t>
  </si>
  <si>
    <t>Hinta</t>
  </si>
  <si>
    <t>KATUTYÖT (TRE/KAPA)</t>
  </si>
  <si>
    <t>Maa- pohja- ja kalliorakenteet</t>
  </si>
  <si>
    <t>€/yks.</t>
  </si>
  <si>
    <t>€</t>
  </si>
  <si>
    <t>Olevat rakenteet ja rakennusosat</t>
  </si>
  <si>
    <t>1111</t>
  </si>
  <si>
    <t>Puiden runkojen suojaus laudoilla</t>
  </si>
  <si>
    <t>kpl</t>
  </si>
  <si>
    <t>1122</t>
  </si>
  <si>
    <t>Nykyisten aitojen suojaus ja tukeminen</t>
  </si>
  <si>
    <t>mtr</t>
  </si>
  <si>
    <t>Nykyisten tukimuurien ja rakennusten suojaus ja tukeminen</t>
  </si>
  <si>
    <t>Graniittipollarin purku ja uudelleen asennus</t>
  </si>
  <si>
    <t>1135</t>
  </si>
  <si>
    <t>Liikennemerkkipylvään ja jalustan poisto, merkkeineen</t>
  </si>
  <si>
    <t>Liikennemerkin taulun tai kadunnimikyltin poisto</t>
  </si>
  <si>
    <t>1151</t>
  </si>
  <si>
    <t>Asfaltin jyrsintä</t>
  </si>
  <si>
    <t>m2tr</t>
  </si>
  <si>
    <t>Asfalttipäällysteen poisto</t>
  </si>
  <si>
    <t>1159</t>
  </si>
  <si>
    <t>Reunatuen purkaminen, luonnonkivi</t>
  </si>
  <si>
    <t>Reunatuen purkaminen ja uudelleen asennus, luonnonkivi</t>
  </si>
  <si>
    <t>Luonnonkiviverhouksen purkaminen</t>
  </si>
  <si>
    <t>Maaleikkaukset ja -kaivannot</t>
  </si>
  <si>
    <t>1613</t>
  </si>
  <si>
    <t xml:space="preserve">Maaleikkaus, massojen kuljetus läjitykseen tai kaatopaikalle </t>
  </si>
  <si>
    <t>m3ktr</t>
  </si>
  <si>
    <t>1614</t>
  </si>
  <si>
    <t xml:space="preserve">Maaleikkaus, erotteleva kaivu, massojen kierrätys kerrosrakenteisiin </t>
  </si>
  <si>
    <t>Päällys- ja pintarakenteet</t>
  </si>
  <si>
    <t>Päällysrakenteen osat</t>
  </si>
  <si>
    <t>2112</t>
  </si>
  <si>
    <t>Suodatinkangas N3</t>
  </si>
  <si>
    <t>Jakava kerros KaM 0/90</t>
  </si>
  <si>
    <t>m3rtr</t>
  </si>
  <si>
    <t>Sitomaton kantava kerros KaM 0-32</t>
  </si>
  <si>
    <t>2141.13</t>
  </si>
  <si>
    <t>Kantavan kerroksen asfalttibetoni ABK 22 / 120 (50 mm)</t>
  </si>
  <si>
    <t>2141.1</t>
  </si>
  <si>
    <t>Sidotut päällysrakenteet AB 16 / 100 (40 mm), ajorata</t>
  </si>
  <si>
    <t>Sidotut päällysrakenteet AB 11 / 100 (40 mm), jalkakäytävä</t>
  </si>
  <si>
    <t>Reunatukijuotos, ABK 22</t>
  </si>
  <si>
    <t>2143.11</t>
  </si>
  <si>
    <t>Betonikiviverhous, iso sauvakivi (278 x 138 x 80 mm) harmaa</t>
  </si>
  <si>
    <t>2161</t>
  </si>
  <si>
    <t>Piennartäyte</t>
  </si>
  <si>
    <t>Reunatuet, kourut, askelmat ja eroosiosuojaukset</t>
  </si>
  <si>
    <t>2211.1</t>
  </si>
  <si>
    <t>S200 reunakivi luonnonkivestä, raakahakattu, harmaa</t>
  </si>
  <si>
    <t>S200 R = 0.5 kaareva reunakivi luonnonkivestä, raakahakattu, harmaa</t>
  </si>
  <si>
    <t>S200 R = 3.0 kaareva reunakivi luonnonkivestä, raakahakattu, harmaa</t>
  </si>
  <si>
    <t>S200 R  = 4.0 kaareva reunakivi luonnonkivestä, raakahakattu, harmaa</t>
  </si>
  <si>
    <t>S200 R = 5.0 kaareva reunakivi luonnonkivestä, raakahakattu, harmaa</t>
  </si>
  <si>
    <t>S200 R = 6.0 kaareva reunakivi luonnonkivestä, raakahakattu, harmaa</t>
  </si>
  <si>
    <t>S200 R = 7.0 kaareva reunakivi luonnonkivestä, raakahakattu, harmaa</t>
  </si>
  <si>
    <t>S200 R = 8.0 kaareva reunakivi luonnonkivestä, raakahakattu, harmaa</t>
  </si>
  <si>
    <t>S200 R = 9.0 kaareva reunakivi luonnonkivestä, raakahakattu, harmaa</t>
  </si>
  <si>
    <t>S200 R = 10.0 kaareva reunakivi luonnonkivestä, raakahakattu, harmaa</t>
  </si>
  <si>
    <t>S200 R = 11.0 kaareva reunakivi luonnonkivestä, raakahakattu, harmaa</t>
  </si>
  <si>
    <t>Kasvillisuusrakenteet</t>
  </si>
  <si>
    <t>2311.1</t>
  </si>
  <si>
    <t>Tuotteistettu kasvualusta nurmikoille A1-A3 (m3rtr)</t>
  </si>
  <si>
    <t>2321.1</t>
  </si>
  <si>
    <t>Nurmikko A3</t>
  </si>
  <si>
    <t>Järjestelmät</t>
  </si>
  <si>
    <t>Turvallisuusrakenteet ja opastusjärjestelmät</t>
  </si>
  <si>
    <t>Liikennemerkin pystytys ilman merkkiä, sis. Jalustan, pylvään sekä kaivut ja täytöt</t>
  </si>
  <si>
    <t>Liikennemerkki (pieni) 400 mm, R2, sisältää kiinnityksen tarvikkeineen (ilman jalustaa ja pylvästä)</t>
  </si>
  <si>
    <t>Liikennemerkki 600..640 mm, R2, sisältää kiinnityksen tarvikkeineen (ilman jalustaa ja pylvästä)</t>
  </si>
  <si>
    <t>Liikennemerkin lisäkilpi 400x250 mm, R2, sisältää kiinnityksen tarvikkeineen (ilman jalustaa ja pylvästä)</t>
  </si>
  <si>
    <t>Liikennemerkki 440x240 mm (E6), R2, sisältää kiinnityksen tarvikkeineen (ilman jalustaa ja pylvästä)</t>
  </si>
  <si>
    <t>Kadunnimikyltti, sisältää kiinnityksen tarvikkeineen (ilman jalustaa ja pylvästä)</t>
  </si>
  <si>
    <t>Kevyen liikenteen viitta, sisältää kiinnityksen tarvikkeineen (ilman jalustaa ja pylvästä)</t>
  </si>
  <si>
    <t>Pylvästehoste (heijastinpylväs) lieriö</t>
  </si>
  <si>
    <t>Pylvästehoste (heijastinpylväs) suora</t>
  </si>
  <si>
    <t>Ajoratamerkinnät, kestomerkintä (paksuus 3 mm)</t>
  </si>
  <si>
    <t>Rakennustekniset rakennusosat</t>
  </si>
  <si>
    <t>Muut rakennusosat</t>
  </si>
  <si>
    <t>Tonttiliittymän ennallistaminen</t>
  </si>
  <si>
    <t>KATUTÖIDEN KUSTANNUKSET YHTEENSÄ KADUITTAIN</t>
  </si>
  <si>
    <t>KAIKKI KADUT YHTEENSÄ</t>
  </si>
  <si>
    <t>VALAISTUSTYÖT (TRE/KAPA)</t>
  </si>
  <si>
    <t>Valaistuksen kaapelin purku</t>
  </si>
  <si>
    <t>Valaistuksen ilmajohdon purku</t>
  </si>
  <si>
    <t>Metallipylväs h=5m, purku</t>
  </si>
  <si>
    <t>Puupylväs, purku</t>
  </si>
  <si>
    <t>Metallipylväs h=10m, siirto</t>
  </si>
  <si>
    <t>Valaisin jää tilaajan omaisuudeksi, toimitus varastoon</t>
  </si>
  <si>
    <t>Kaapelikaivannon teko ja täyttö</t>
  </si>
  <si>
    <t>Kaapelisuojaputken asennus katurakenteeseen</t>
  </si>
  <si>
    <t>Kaapelikaivanto, kadun alitus</t>
  </si>
  <si>
    <t>Sähkö-, tele- ja konetekniset järjestelmät</t>
  </si>
  <si>
    <t>3311.2</t>
  </si>
  <si>
    <t>Kaapeli, AXMK-PLUS 4x25S</t>
  </si>
  <si>
    <t>Valaisinkaapelointi, MMJ 5x1,5S</t>
  </si>
  <si>
    <t>Katuvaloverkon maadoitus, Cu 25 mm²</t>
  </si>
  <si>
    <t>3321.11</t>
  </si>
  <si>
    <t>Katuvalaistuksen sähkönjakelu, Suojaputki PVC TEL-110A</t>
  </si>
  <si>
    <t>Katuvalaistuksen sähkönjakelu, Suojaputki PVC TEL-75</t>
  </si>
  <si>
    <t>Liitäntäputki pylväsjalustalle, taipuisa TEL-110</t>
  </si>
  <si>
    <t>Liitäntäputki kaapelikaivolle, taipuisa TEL-110</t>
  </si>
  <si>
    <t>Pylväskalustesarja IPx3, vaiheet+PEN, varokepesä+varoke gG6A</t>
  </si>
  <si>
    <t>Pylväsjalusta SJ-4/1500 TER, 8-12m pylväille</t>
  </si>
  <si>
    <t>Valaisinpylväs, 10 m,  P210B210O</t>
  </si>
  <si>
    <t>3363.1</t>
  </si>
  <si>
    <t>Valaisin, Philips / LumiStreet gen 2, BGP293 LED70-CLO-4S/740 DN10+Zhaga</t>
  </si>
  <si>
    <t>Asennuskotelo OBO Betterman A6 + avattavat jousiliittimet</t>
  </si>
  <si>
    <t>Putkisulakealusta palaneen sulakkeen indikoinnilla+keraaminen putkisulake 10x38 gG25A</t>
  </si>
  <si>
    <t>VALAISTUSTÖIDEN KUSTANNUKSET YHTEENSÄ KADUITTAIN</t>
  </si>
  <si>
    <t>KAAPELISUOJAPUTKITUSTYÖT (TRE/KAPA, DNA, Elisa, TSV)</t>
  </si>
  <si>
    <t>Suojaputki PVC TEL OPTO 100 (ELISA), vain asennus</t>
  </si>
  <si>
    <t>Suojaputki PVC TEL OPTO 100 (DNA), vain asennus</t>
  </si>
  <si>
    <t>Suojaputki PVC TEL OPTO A 110 (KAPA)</t>
  </si>
  <si>
    <t>Suojaputki PVC TEL OPTO 110 (KAPA)</t>
  </si>
  <si>
    <t>Taipuisa kaapelisuojaputki 110 (KAPA)</t>
  </si>
  <si>
    <t>Suojaputki PVC TEL OPTO 110 (TSV), vain asennus</t>
  </si>
  <si>
    <t>Kaapelikaivo (1200x1000 mm) (KAPA)</t>
  </si>
  <si>
    <t>Kaapelikaivo (1500 mm) (DNA)</t>
  </si>
  <si>
    <t>KAAPELISUOJAPUTKITUSTÖIDEN KUSTANNUKSET YHTEENSÄ KADUITTAIN</t>
  </si>
  <si>
    <t>HULEVESITYÖT (TRE/KAPA)</t>
  </si>
  <si>
    <t>Putkijohdon purku, betoniputket</t>
  </si>
  <si>
    <t>Betonikaivojen purku</t>
  </si>
  <si>
    <t>Betonikaivon kansiston poisto, täyttö ja liitettyjen putkien tulppaus (1-5 kpl)</t>
  </si>
  <si>
    <t>Pohjarakenteet</t>
  </si>
  <si>
    <t xml:space="preserve">XPS-routaeristys 300 kPa, 100 mm </t>
  </si>
  <si>
    <t>1431.2</t>
  </si>
  <si>
    <t>Rakenteen yhteydessä olevat salaojat Ø 110/95 M SN 8</t>
  </si>
  <si>
    <t>Putkikaivannon kaivu</t>
  </si>
  <si>
    <t>Kaivannon tuenta</t>
  </si>
  <si>
    <t>Penkereet, maapadot ja täytöt</t>
  </si>
  <si>
    <t>Asennusalusta murskeesta KaM 0/16 mm (tasauskerros)</t>
  </si>
  <si>
    <t>Alkutäyttö murskeesta KaM 0/16 mm</t>
  </si>
  <si>
    <t>Lopputäyttö kaivuumassoilla</t>
  </si>
  <si>
    <t>Johtokaivantojen virtaussulut</t>
  </si>
  <si>
    <t>Jakava kerros KaM 0-90</t>
  </si>
  <si>
    <t>Vesihuollon järjestelmät</t>
  </si>
  <si>
    <t>3121.11</t>
  </si>
  <si>
    <t xml:space="preserve">Hv-viemäri (vietto) B/EK 300 </t>
  </si>
  <si>
    <t xml:space="preserve">Hv-viemäri (vietto) B/EK 400 </t>
  </si>
  <si>
    <t>3121.12</t>
  </si>
  <si>
    <t xml:space="preserve">Hv-viemäri (vietto) M 160/139 SN 8 </t>
  </si>
  <si>
    <t xml:space="preserve">Hv-viemäri (vietto) M 250/218 SN 8 </t>
  </si>
  <si>
    <t>3122.2</t>
  </si>
  <si>
    <t>Hv-tarkastuskaivo EK Ø 800 liitoksineen (1-5 kpl) sis. myös kaivut/täytöt</t>
  </si>
  <si>
    <t>Hv-kaivo EK Ø 800 sakkapesällä liitoksineen (1-5 kpl) sis. myös kaivut/täytöt</t>
  </si>
  <si>
    <t>Hv-tarkastuskaivon umpikansisto 40 tn Ø 550/50</t>
  </si>
  <si>
    <t>HV-kaivon kitakansisto 40tn</t>
  </si>
  <si>
    <t>Hv-kaivon ritiläkansisto 40 tn Ø 550/50</t>
  </si>
  <si>
    <t>3123.1</t>
  </si>
  <si>
    <t>Tarkastusputki TP 200, liittymäkoko 160</t>
  </si>
  <si>
    <t>TAMPEREEN KAUPUNGIN KAPA:N HULEVESITÖIDEN KUSTANNUKSET KADUITTAIN</t>
  </si>
  <si>
    <t>VESIHUOLTOTYÖT (TAMPEREEN VESI)</t>
  </si>
  <si>
    <t>Putkijohdon purku, muoviputket</t>
  </si>
  <si>
    <t>VJ kourueristys vain asennus</t>
  </si>
  <si>
    <t>Vaahtolasi</t>
  </si>
  <si>
    <t>Teräspoimulevy</t>
  </si>
  <si>
    <t>3111.12</t>
  </si>
  <si>
    <t>Jv-viemäri (vietto) M 110 (2,7) SN 8</t>
  </si>
  <si>
    <t>Jv-viemäri (vietto) M 160 (4,7) SN 8</t>
  </si>
  <si>
    <t>Jv-viemäri (vietto) M 250 (7,3) SN 8</t>
  </si>
  <si>
    <t>3112.2</t>
  </si>
  <si>
    <t>Jv-tarkastuskaivo EK Ø 800 liitoksineen (1-5 kpl) sis. myös kaivut/täytöt</t>
  </si>
  <si>
    <t>Jv-tarkastuskaivon umpikansisto 40 tn Ø 550/50</t>
  </si>
  <si>
    <t>3113.1</t>
  </si>
  <si>
    <t>Tarkastusputki TP 200, liittymäkoko 110</t>
  </si>
  <si>
    <t>3131.2</t>
  </si>
  <si>
    <t>VJ M 110 PN 10 vain asennus</t>
  </si>
  <si>
    <t>T-Haara 100/200 vain asennus</t>
  </si>
  <si>
    <t>T-Haara 100/100 vain asennus</t>
  </si>
  <si>
    <t>3131.3</t>
  </si>
  <si>
    <t>VJ SG 200 PN 10 vain asennus</t>
  </si>
  <si>
    <t>3132.1</t>
  </si>
  <si>
    <t>Kumiluistiventtiili DN 50 vain asennus</t>
  </si>
  <si>
    <t>Kumiluistiventtiili DN 100 vain asennus</t>
  </si>
  <si>
    <t>Kumiluistiventtiili DN 200 vain asennus</t>
  </si>
  <si>
    <t>3132.4</t>
  </si>
  <si>
    <t>Paloposti</t>
  </si>
  <si>
    <t>Vesijohdon tonttiliittymä PEH 63 PN 10 vain asennus</t>
  </si>
  <si>
    <t>VJ M 32 PEM PN 10 (tonttijohto) vain asennus</t>
  </si>
  <si>
    <t>VJ M 63 PE PN 10 (tonttijohto) vain asennus</t>
  </si>
  <si>
    <t>Vetoakestävä toleranssiliitin DN100 vain asennus</t>
  </si>
  <si>
    <t>TAMPEREEN VEDEN VESIHUOLTOTYÖT KUSTANNUKSET KADUITTAIN</t>
  </si>
  <si>
    <t>KAUKOLÄMPÖTYÖT (TAMPEREEN SÄHKÖLAITOS)</t>
  </si>
  <si>
    <t>Nykyisten kaukolämpöjohtojen purkaminen ja tulppaus tarvittavilta osin</t>
  </si>
  <si>
    <t>erä</t>
  </si>
  <si>
    <t>Asennusalusta hiekasta 0/8 mm (tasauskerros)</t>
  </si>
  <si>
    <t>Alkutäyttö hiekasta 0/8 mm</t>
  </si>
  <si>
    <t>Lämmön ja kaasunsiirtojärjestelmät</t>
  </si>
  <si>
    <t>2Mpuk putkielementti DN 25, eristeluokka 3 (lämpö)</t>
  </si>
  <si>
    <t>2Mpuk putkielementti DN 40, eristeluokka 3 (lämpö)</t>
  </si>
  <si>
    <t>2Mpuk putkielementti DN 65, eristeluokka 3 (lämpö)</t>
  </si>
  <si>
    <t>2Mpuk putkielementti DN 150, eristeluokka 3 (lämpö), liitettynä kantaverkkoon</t>
  </si>
  <si>
    <t>Paljetasain, PRRK 150/16bar/150</t>
  </si>
  <si>
    <t>TAMPEREEN SÄHKÖLAITOKSEN KAUKOLÄMPÖTÖIDEN KUSTANNUKSET KADUITTAIN</t>
  </si>
  <si>
    <t>KOKO HANKE YHTEENSÄ</t>
  </si>
  <si>
    <t>KATUTÖIDEN KUSTANNUKSET YHTEENSÄ KADUITTAIN (sis. Valaistus ja Kapan suojaputket ja kaapelikaivannon)</t>
  </si>
  <si>
    <t>KUSTANNUKSET YHTEENSÄ KADUITTAIN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</si>
</sst>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_(&quot;$&quot;* \(#,##0.00\);_(&quot;$&quot;* &quot;-&quot;??_);_(@_)"/>
    <numFmt numFmtId="165" formatCode="[$-1040B]#,##0;\-#,##0"/>
    <numFmt numFmtId="166" formatCode="_-* #,##0.00\ [$€-1]_-;\-* #,##0.00\ [$€-1]_-;_-* &quot;-&quot;??\ [$€-1]_-;_-@_-"/>
    <numFmt numFmtId="167" formatCode="_-* #,##0.00\ [$€-40B]_-;\-* #,##0.00\ [$€-40B]_-;_-* &quot;-&quot;??\ [$€-40B]_-;_-@_-"/>
    <numFmt numFmtId="168" formatCode="[$-1040B]#,##0.0;\-#,##0.0"/>
  </numFmts>
  <fonts count="20">
    <font>
      <sz val="10"/>
      <name val="Arial"/>
    </font>
    <font>
      <sz val="10"/>
      <name val="Arial"/>
    </font>
    <font>
      <sz val="8"/>
      <color indexed="8"/>
      <name val="Arial"/>
      <family val="2"/>
    </font>
    <font>
      <sz val="10"/>
      <name val="Arial"/>
      <family val="2"/>
    </font>
    <font>
      <b/>
      <sz val="16"/>
      <color indexed="8"/>
      <name val="Arial"/>
      <family val="2"/>
    </font>
    <font>
      <sz val="16"/>
      <name val="Arial"/>
      <family val="2"/>
    </font>
    <font>
      <b/>
      <sz val="12"/>
      <color indexed="8"/>
      <name val="Arial"/>
      <family val="2"/>
    </font>
    <font>
      <sz val="10"/>
      <name val="Arial"/>
      <family val="2"/>
    </font>
    <font>
      <sz val="10"/>
      <color indexed="8"/>
      <name val="Arial"/>
      <family val="2"/>
    </font>
    <font>
      <b/>
      <sz val="10"/>
      <name val="Arial"/>
      <family val="2"/>
    </font>
    <font>
      <b/>
      <sz val="12"/>
      <name val="Arial"/>
      <family val="2"/>
    </font>
    <font>
      <sz val="12"/>
      <name val="Arial"/>
      <family val="2"/>
    </font>
    <font>
      <b/>
      <sz val="14"/>
      <name val="Arial"/>
      <family val="2"/>
    </font>
    <font>
      <b/>
      <u/>
      <sz val="11"/>
      <name val="Arial"/>
      <family val="2"/>
    </font>
    <font>
      <sz val="10"/>
      <name val="MS Sans Serif"/>
      <family val="2"/>
    </font>
    <font>
      <sz val="10"/>
      <color theme="1"/>
      <name val="Arial"/>
      <family val="2"/>
    </font>
    <font>
      <sz val="10"/>
      <color rgb="FFFF0000"/>
      <name val="Arial"/>
      <family val="2"/>
    </font>
    <font>
      <i/>
      <u/>
      <sz val="10"/>
      <color rgb="FFFF0000"/>
      <name val="Arial"/>
      <family val="2"/>
    </font>
    <font>
      <sz val="10"/>
      <color rgb="FF00B050"/>
      <name val="Arial"/>
      <family val="2"/>
    </font>
    <font>
      <sz val="10"/>
      <color rgb="FF000000"/>
      <name val="Arial"/>
      <family val="2"/>
    </font>
  </fonts>
  <fills count="10">
    <fill>
      <patternFill patternType="none"/>
    </fill>
    <fill>
      <patternFill patternType="gray125"/>
    </fill>
    <fill>
      <patternFill patternType="solid">
        <fgColor indexed="23"/>
        <bgColor indexed="64"/>
      </patternFill>
    </fill>
    <fill>
      <patternFill patternType="solid">
        <fgColor indexed="22"/>
        <bgColor indexed="64"/>
      </patternFill>
    </fill>
    <fill>
      <patternFill patternType="solid">
        <fgColor theme="5" tint="0.39997558519241921"/>
        <bgColor indexed="64"/>
      </patternFill>
    </fill>
    <fill>
      <patternFill patternType="solid">
        <fgColor theme="0"/>
        <bgColor indexed="0"/>
      </patternFill>
    </fill>
    <fill>
      <patternFill patternType="solid">
        <fgColor theme="0" tint="-0.34998626667073579"/>
        <bgColor indexed="64"/>
      </patternFill>
    </fill>
    <fill>
      <patternFill patternType="solid">
        <fgColor theme="7" tint="-0.249977111117893"/>
        <bgColor indexed="64"/>
      </patternFill>
    </fill>
    <fill>
      <patternFill patternType="solid">
        <fgColor theme="4" tint="0.79998168889431442"/>
        <bgColor indexed="64"/>
      </patternFill>
    </fill>
    <fill>
      <patternFill patternType="solid">
        <fgColor rgb="FFFFFFFF"/>
        <bgColor indexed="64"/>
      </patternFill>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diagonal/>
    </border>
    <border>
      <left/>
      <right/>
      <top/>
      <bottom style="thin">
        <color indexed="64"/>
      </bottom>
      <diagonal/>
    </border>
  </borders>
  <cellStyleXfs count="18">
    <xf numFmtId="0" fontId="0"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3" fillId="0" borderId="0"/>
    <xf numFmtId="0" fontId="3" fillId="0" borderId="0"/>
    <xf numFmtId="0" fontId="3" fillId="0" borderId="0"/>
    <xf numFmtId="0" fontId="7" fillId="0" borderId="0"/>
    <xf numFmtId="0" fontId="3" fillId="0" borderId="0"/>
    <xf numFmtId="0" fontId="3" fillId="0" borderId="0"/>
    <xf numFmtId="164" fontId="1" fillId="0" borderId="0" applyFont="0" applyFill="0" applyBorder="0" applyAlignment="0" applyProtection="0"/>
  </cellStyleXfs>
  <cellXfs count="109">
    <xf numFmtId="0" fontId="0" fillId="0" borderId="0" xfId="0"/>
    <xf numFmtId="0" fontId="9" fillId="2" borderId="0" xfId="14" applyFont="1" applyFill="1" applyAlignment="1">
      <alignment vertical="center"/>
    </xf>
    <xf numFmtId="0" fontId="10" fillId="4" borderId="1" xfId="0" applyFont="1" applyFill="1" applyBorder="1" applyAlignment="1">
      <alignment horizontal="center" vertical="center"/>
    </xf>
    <xf numFmtId="0" fontId="16" fillId="0" borderId="0" xfId="0" applyFont="1" applyAlignment="1">
      <alignment horizontal="center" vertical="center"/>
    </xf>
    <xf numFmtId="0" fontId="9" fillId="2" borderId="0" xfId="14" applyFont="1" applyFill="1" applyAlignment="1">
      <alignment horizontal="center" vertical="center"/>
    </xf>
    <xf numFmtId="0" fontId="9" fillId="3" borderId="0" xfId="14" applyFont="1" applyFill="1" applyAlignment="1">
      <alignment vertical="center"/>
    </xf>
    <xf numFmtId="0" fontId="9" fillId="3" borderId="0" xfId="14" applyFont="1" applyFill="1" applyAlignment="1">
      <alignment horizontal="center" vertical="center"/>
    </xf>
    <xf numFmtId="0" fontId="10" fillId="4" borderId="2" xfId="0" applyFont="1" applyFill="1" applyBorder="1" applyAlignment="1">
      <alignment horizontal="center" vertical="center"/>
    </xf>
    <xf numFmtId="0" fontId="9" fillId="2" borderId="3" xfId="14" applyFont="1" applyFill="1" applyBorder="1" applyAlignment="1">
      <alignment horizontal="left" vertical="center"/>
    </xf>
    <xf numFmtId="0" fontId="9" fillId="2" borderId="4" xfId="14" applyFont="1" applyFill="1" applyBorder="1" applyAlignment="1">
      <alignment horizontal="center" vertical="center"/>
    </xf>
    <xf numFmtId="0" fontId="9" fillId="3" borderId="3" xfId="14" applyFont="1" applyFill="1" applyBorder="1" applyAlignment="1">
      <alignment horizontal="left" vertical="center"/>
    </xf>
    <xf numFmtId="0" fontId="9" fillId="3" borderId="4" xfId="14" applyFont="1" applyFill="1" applyBorder="1" applyAlignment="1">
      <alignment vertical="center"/>
    </xf>
    <xf numFmtId="0" fontId="9" fillId="3" borderId="4" xfId="14" applyFont="1" applyFill="1" applyBorder="1" applyAlignment="1">
      <alignment horizontal="center" vertical="center"/>
    </xf>
    <xf numFmtId="0" fontId="9" fillId="3" borderId="5" xfId="14" applyFont="1" applyFill="1" applyBorder="1" applyAlignment="1">
      <alignment horizontal="left" vertical="center"/>
    </xf>
    <xf numFmtId="0" fontId="9" fillId="3" borderId="6" xfId="14" applyFont="1" applyFill="1" applyBorder="1" applyAlignment="1">
      <alignment vertical="center"/>
    </xf>
    <xf numFmtId="0" fontId="9" fillId="3" borderId="6" xfId="14" applyFont="1" applyFill="1" applyBorder="1" applyAlignment="1">
      <alignment horizontal="center" vertical="center"/>
    </xf>
    <xf numFmtId="0" fontId="9" fillId="3" borderId="7" xfId="14" applyFont="1" applyFill="1" applyBorder="1" applyAlignment="1">
      <alignment horizontal="center" vertical="center"/>
    </xf>
    <xf numFmtId="0" fontId="9" fillId="2" borderId="5" xfId="14" applyFont="1" applyFill="1" applyBorder="1" applyAlignment="1">
      <alignment horizontal="left" vertical="center"/>
    </xf>
    <xf numFmtId="0" fontId="9" fillId="2" borderId="6" xfId="14" applyFont="1" applyFill="1" applyBorder="1" applyAlignment="1">
      <alignment vertical="center"/>
    </xf>
    <xf numFmtId="0" fontId="9" fillId="2" borderId="6" xfId="14" applyFont="1" applyFill="1" applyBorder="1" applyAlignment="1">
      <alignment horizontal="center" vertical="center"/>
    </xf>
    <xf numFmtId="0" fontId="9" fillId="2" borderId="7" xfId="14" applyFont="1" applyFill="1" applyBorder="1" applyAlignment="1">
      <alignment horizontal="center" vertical="center"/>
    </xf>
    <xf numFmtId="0" fontId="16" fillId="0" borderId="0" xfId="0" applyFont="1"/>
    <xf numFmtId="0" fontId="17" fillId="0" borderId="0" xfId="0" applyFont="1" applyAlignment="1">
      <alignment horizontal="left" vertical="center" wrapText="1"/>
    </xf>
    <xf numFmtId="0" fontId="16" fillId="0" borderId="0" xfId="0" applyFont="1" applyAlignment="1">
      <alignment horizontal="left" vertical="top" wrapText="1"/>
    </xf>
    <xf numFmtId="0" fontId="6" fillId="0" borderId="0" xfId="0" applyFont="1" applyAlignment="1">
      <alignment horizontal="left" vertical="top" wrapText="1" readingOrder="1"/>
    </xf>
    <xf numFmtId="0" fontId="8" fillId="5" borderId="0" xfId="0" applyFont="1" applyFill="1" applyAlignment="1">
      <alignment vertical="top" wrapText="1" readingOrder="1"/>
    </xf>
    <xf numFmtId="0" fontId="2" fillId="5" borderId="0" xfId="0" applyFont="1" applyFill="1" applyAlignment="1">
      <alignment vertical="top" wrapText="1" readingOrder="1"/>
    </xf>
    <xf numFmtId="0" fontId="11" fillId="4" borderId="8" xfId="0" applyFont="1" applyFill="1" applyBorder="1"/>
    <xf numFmtId="0" fontId="11" fillId="4" borderId="1" xfId="0" applyFont="1" applyFill="1" applyBorder="1"/>
    <xf numFmtId="0" fontId="11" fillId="4" borderId="1" xfId="0" applyFont="1" applyFill="1" applyBorder="1" applyAlignment="1">
      <alignment horizontal="center"/>
    </xf>
    <xf numFmtId="0" fontId="13" fillId="0" borderId="0" xfId="0" applyFont="1" applyAlignment="1">
      <alignment vertical="center"/>
    </xf>
    <xf numFmtId="0" fontId="8" fillId="0" borderId="9" xfId="0" applyFont="1" applyBorder="1" applyAlignment="1">
      <alignment vertical="top" wrapText="1" readingOrder="1"/>
    </xf>
    <xf numFmtId="0" fontId="8" fillId="0" borderId="9" xfId="0" applyFont="1" applyBorder="1" applyAlignment="1">
      <alignment horizontal="center" vertical="top" wrapText="1" readingOrder="1"/>
    </xf>
    <xf numFmtId="0" fontId="0" fillId="0" borderId="9" xfId="0" applyBorder="1" applyAlignment="1">
      <alignment horizontal="center"/>
    </xf>
    <xf numFmtId="165" fontId="8" fillId="0" borderId="9" xfId="0" applyNumberFormat="1" applyFont="1" applyBorder="1" applyAlignment="1">
      <alignment horizontal="center" vertical="top" wrapText="1" readingOrder="1"/>
    </xf>
    <xf numFmtId="167" fontId="0" fillId="0" borderId="9" xfId="17" applyNumberFormat="1" applyFont="1" applyFill="1" applyBorder="1" applyProtection="1"/>
    <xf numFmtId="0" fontId="8" fillId="0" borderId="9" xfId="0" applyFont="1" applyBorder="1" applyAlignment="1">
      <alignment horizontal="left" vertical="top" wrapText="1" readingOrder="1"/>
    </xf>
    <xf numFmtId="165" fontId="3" fillId="0" borderId="9" xfId="0" applyNumberFormat="1" applyFont="1" applyBorder="1" applyAlignment="1">
      <alignment horizontal="center" vertical="top" wrapText="1" readingOrder="1"/>
    </xf>
    <xf numFmtId="0" fontId="3" fillId="0" borderId="9" xfId="0" applyFont="1" applyBorder="1" applyAlignment="1">
      <alignment horizontal="center" vertical="top" wrapText="1" readingOrder="1"/>
    </xf>
    <xf numFmtId="0" fontId="7" fillId="0" borderId="0" xfId="0" applyFont="1"/>
    <xf numFmtId="0" fontId="9" fillId="6" borderId="0" xfId="0" applyFont="1" applyFill="1" applyAlignment="1">
      <alignment vertical="center"/>
    </xf>
    <xf numFmtId="0" fontId="0" fillId="6" borderId="0" xfId="0" applyFill="1"/>
    <xf numFmtId="167" fontId="0" fillId="6" borderId="10" xfId="0" applyNumberFormat="1" applyFill="1" applyBorder="1"/>
    <xf numFmtId="166" fontId="0" fillId="7" borderId="11" xfId="0" applyNumberFormat="1" applyFill="1" applyBorder="1"/>
    <xf numFmtId="0" fontId="3" fillId="0" borderId="9" xfId="0" applyFont="1" applyBorder="1"/>
    <xf numFmtId="0" fontId="3" fillId="0" borderId="9" xfId="0" applyFont="1" applyBorder="1" applyAlignment="1">
      <alignment horizontal="center"/>
    </xf>
    <xf numFmtId="0" fontId="0" fillId="0" borderId="9" xfId="0" applyBorder="1"/>
    <xf numFmtId="0" fontId="3" fillId="0" borderId="0" xfId="0" applyFont="1"/>
    <xf numFmtId="0" fontId="9" fillId="7" borderId="12" xfId="0" applyFont="1" applyFill="1" applyBorder="1" applyAlignment="1">
      <alignment horizontal="left" vertical="center"/>
    </xf>
    <xf numFmtId="0" fontId="9" fillId="7" borderId="13" xfId="0" applyFont="1" applyFill="1" applyBorder="1" applyAlignment="1">
      <alignment horizontal="left" vertical="center"/>
    </xf>
    <xf numFmtId="0" fontId="12" fillId="7" borderId="12" xfId="0" applyFont="1" applyFill="1" applyBorder="1" applyAlignment="1">
      <alignment vertical="center"/>
    </xf>
    <xf numFmtId="0" fontId="0" fillId="7" borderId="13" xfId="0" applyFill="1" applyBorder="1"/>
    <xf numFmtId="0" fontId="0" fillId="7" borderId="11" xfId="0" applyFill="1" applyBorder="1"/>
    <xf numFmtId="0" fontId="0" fillId="7" borderId="14" xfId="0" applyFill="1" applyBorder="1"/>
    <xf numFmtId="167" fontId="0" fillId="7" borderId="14" xfId="0" applyNumberFormat="1" applyFill="1" applyBorder="1"/>
    <xf numFmtId="0" fontId="0" fillId="7" borderId="15" xfId="0" applyFill="1" applyBorder="1"/>
    <xf numFmtId="0" fontId="3" fillId="7" borderId="16" xfId="0" applyFont="1" applyFill="1" applyBorder="1" applyAlignment="1">
      <alignment vertical="center"/>
    </xf>
    <xf numFmtId="0" fontId="0" fillId="7" borderId="0" xfId="0" applyFill="1"/>
    <xf numFmtId="167" fontId="0" fillId="7" borderId="0" xfId="0" applyNumberFormat="1" applyFill="1"/>
    <xf numFmtId="0" fontId="0" fillId="7" borderId="17" xfId="0" applyFill="1" applyBorder="1"/>
    <xf numFmtId="0" fontId="0" fillId="7" borderId="19" xfId="0" applyFill="1" applyBorder="1"/>
    <xf numFmtId="167" fontId="0" fillId="7" borderId="19" xfId="0" applyNumberFormat="1" applyFill="1" applyBorder="1"/>
    <xf numFmtId="0" fontId="0" fillId="7" borderId="20" xfId="0" applyFill="1" applyBorder="1"/>
    <xf numFmtId="0" fontId="9" fillId="7" borderId="12" xfId="0" applyFont="1" applyFill="1" applyBorder="1" applyAlignment="1">
      <alignment vertical="center"/>
    </xf>
    <xf numFmtId="167" fontId="0" fillId="7" borderId="21" xfId="0" applyNumberFormat="1" applyFill="1" applyBorder="1"/>
    <xf numFmtId="0" fontId="12" fillId="7" borderId="13" xfId="0" applyFont="1" applyFill="1" applyBorder="1" applyAlignment="1">
      <alignment vertical="center"/>
    </xf>
    <xf numFmtId="167" fontId="0" fillId="7" borderId="11" xfId="0" applyNumberFormat="1" applyFill="1" applyBorder="1"/>
    <xf numFmtId="165" fontId="15" fillId="0" borderId="9" xfId="0" applyNumberFormat="1" applyFont="1" applyBorder="1" applyAlignment="1">
      <alignment horizontal="center" vertical="top" wrapText="1" readingOrder="1"/>
    </xf>
    <xf numFmtId="0" fontId="8" fillId="0" borderId="5" xfId="0" applyFont="1" applyBorder="1" applyAlignment="1">
      <alignment vertical="top" wrapText="1" readingOrder="1"/>
    </xf>
    <xf numFmtId="0" fontId="0" fillId="8" borderId="9" xfId="0" applyFill="1" applyBorder="1" applyProtection="1">
      <protection locked="0"/>
    </xf>
    <xf numFmtId="0" fontId="9" fillId="2" borderId="6" xfId="14" applyFont="1" applyFill="1" applyBorder="1" applyAlignment="1">
      <alignment horizontal="left" vertical="center"/>
    </xf>
    <xf numFmtId="0" fontId="9" fillId="3" borderId="0" xfId="14" applyFont="1" applyFill="1" applyAlignment="1">
      <alignment horizontal="left" vertical="center"/>
    </xf>
    <xf numFmtId="0" fontId="9" fillId="2" borderId="0" xfId="14" applyFont="1" applyFill="1" applyAlignment="1">
      <alignment horizontal="left" vertical="center"/>
    </xf>
    <xf numFmtId="0" fontId="9" fillId="3" borderId="6" xfId="14" applyFont="1" applyFill="1" applyBorder="1" applyAlignment="1">
      <alignment horizontal="left" vertical="center"/>
    </xf>
    <xf numFmtId="0" fontId="8" fillId="0" borderId="5" xfId="0" applyFont="1" applyBorder="1" applyAlignment="1">
      <alignment horizontal="left" vertical="top" wrapText="1" readingOrder="1"/>
    </xf>
    <xf numFmtId="0" fontId="0" fillId="7" borderId="14" xfId="0" applyFill="1" applyBorder="1" applyAlignment="1">
      <alignment vertical="center"/>
    </xf>
    <xf numFmtId="0" fontId="3" fillId="7" borderId="0" xfId="0" applyFont="1" applyFill="1" applyAlignment="1">
      <alignment vertical="center"/>
    </xf>
    <xf numFmtId="0" fontId="9" fillId="7" borderId="13" xfId="0" applyFont="1" applyFill="1" applyBorder="1" applyAlignment="1">
      <alignment vertical="center"/>
    </xf>
    <xf numFmtId="0" fontId="3" fillId="7" borderId="22" xfId="0" applyFont="1" applyFill="1" applyBorder="1" applyAlignment="1">
      <alignment vertical="center"/>
    </xf>
    <xf numFmtId="0" fontId="3" fillId="0" borderId="9" xfId="0" applyFont="1" applyBorder="1" applyAlignment="1">
      <alignment horizontal="left" vertical="top" wrapText="1" readingOrder="1"/>
    </xf>
    <xf numFmtId="0" fontId="3" fillId="0" borderId="9" xfId="0" applyFont="1" applyBorder="1" applyAlignment="1">
      <alignment vertical="top" wrapText="1" readingOrder="1"/>
    </xf>
    <xf numFmtId="0" fontId="3" fillId="8" borderId="9" xfId="0" applyFont="1" applyFill="1" applyBorder="1" applyProtection="1">
      <protection locked="0"/>
    </xf>
    <xf numFmtId="167" fontId="3" fillId="0" borderId="9" xfId="17" applyNumberFormat="1" applyFont="1" applyFill="1" applyBorder="1" applyProtection="1"/>
    <xf numFmtId="0" fontId="18" fillId="0" borderId="9" xfId="0" applyFont="1" applyBorder="1" applyAlignment="1">
      <alignment horizontal="center"/>
    </xf>
    <xf numFmtId="165" fontId="18" fillId="0" borderId="9" xfId="0" applyNumberFormat="1" applyFont="1" applyBorder="1" applyAlignment="1">
      <alignment horizontal="center" vertical="top" wrapText="1" readingOrder="1"/>
    </xf>
    <xf numFmtId="0" fontId="18" fillId="8" borderId="9" xfId="0" applyFont="1" applyFill="1" applyBorder="1" applyProtection="1">
      <protection locked="0"/>
    </xf>
    <xf numFmtId="167" fontId="18" fillId="0" borderId="9" xfId="17" applyNumberFormat="1" applyFont="1" applyFill="1" applyBorder="1" applyProtection="1"/>
    <xf numFmtId="0" fontId="18" fillId="0" borderId="9" xfId="0" applyFont="1" applyBorder="1" applyAlignment="1">
      <alignment horizontal="center" vertical="top" wrapText="1" readingOrder="1"/>
    </xf>
    <xf numFmtId="0" fontId="3" fillId="0" borderId="23" xfId="0" applyFont="1" applyBorder="1" applyAlignment="1">
      <alignment horizontal="left" vertical="top" wrapText="1" readingOrder="1"/>
    </xf>
    <xf numFmtId="165" fontId="3" fillId="0" borderId="23" xfId="0" applyNumberFormat="1" applyFont="1" applyBorder="1" applyAlignment="1">
      <alignment horizontal="center" vertical="top" wrapText="1" readingOrder="1"/>
    </xf>
    <xf numFmtId="167" fontId="3" fillId="6" borderId="10" xfId="17" applyNumberFormat="1" applyFont="1" applyFill="1" applyBorder="1" applyProtection="1"/>
    <xf numFmtId="0" fontId="3" fillId="7" borderId="18" xfId="0" applyFont="1" applyFill="1" applyBorder="1" applyAlignment="1">
      <alignment vertical="center"/>
    </xf>
    <xf numFmtId="0" fontId="3" fillId="7" borderId="19" xfId="0" applyFont="1" applyFill="1" applyBorder="1" applyAlignment="1">
      <alignment vertical="center"/>
    </xf>
    <xf numFmtId="0" fontId="8" fillId="9" borderId="9" xfId="0" applyFont="1" applyFill="1" applyBorder="1" applyAlignment="1">
      <alignment vertical="top" wrapText="1" readingOrder="1"/>
    </xf>
    <xf numFmtId="0" fontId="3" fillId="9" borderId="9" xfId="0" applyFont="1" applyFill="1" applyBorder="1"/>
    <xf numFmtId="0" fontId="19" fillId="9" borderId="9" xfId="0" applyFont="1" applyFill="1" applyBorder="1" applyAlignment="1">
      <alignment vertical="top" wrapText="1" readingOrder="1"/>
    </xf>
    <xf numFmtId="0" fontId="19" fillId="9" borderId="9" xfId="0" applyFont="1" applyFill="1" applyBorder="1" applyAlignment="1">
      <alignment horizontal="center" vertical="top" wrapText="1" readingOrder="1"/>
    </xf>
    <xf numFmtId="168" fontId="8" fillId="0" borderId="9" xfId="0" applyNumberFormat="1" applyFont="1" applyBorder="1" applyAlignment="1">
      <alignment horizontal="center" vertical="top" wrapText="1" readingOrder="1"/>
    </xf>
    <xf numFmtId="0" fontId="4" fillId="0" borderId="0" xfId="0" applyFont="1" applyAlignment="1">
      <alignment vertical="top" wrapText="1" readingOrder="1"/>
    </xf>
    <xf numFmtId="0" fontId="2" fillId="0" borderId="0" xfId="0" applyFont="1" applyAlignment="1">
      <alignment vertical="top" wrapText="1" readingOrder="1"/>
    </xf>
    <xf numFmtId="0" fontId="6" fillId="0" borderId="0" xfId="0" applyFont="1" applyAlignment="1">
      <alignment horizontal="left" vertical="top" wrapText="1" readingOrder="1"/>
    </xf>
    <xf numFmtId="0" fontId="9" fillId="7" borderId="12" xfId="0" applyFont="1" applyFill="1" applyBorder="1" applyAlignment="1">
      <alignment horizontal="left" vertical="center"/>
    </xf>
    <xf numFmtId="0" fontId="9" fillId="7" borderId="13" xfId="0" applyFont="1" applyFill="1" applyBorder="1" applyAlignment="1">
      <alignment horizontal="left" vertical="center"/>
    </xf>
    <xf numFmtId="0" fontId="6" fillId="0" borderId="0" xfId="0" applyFont="1" applyAlignment="1" applyProtection="1">
      <alignment horizontal="left" vertical="top" wrapText="1" readingOrder="1"/>
      <protection locked="0"/>
    </xf>
    <xf numFmtId="0" fontId="17" fillId="0" borderId="0" xfId="0" applyFont="1" applyAlignment="1">
      <alignment horizontal="left" vertical="center" wrapText="1"/>
    </xf>
    <xf numFmtId="0" fontId="16" fillId="0" borderId="0" xfId="0" applyFont="1" applyAlignment="1">
      <alignment horizontal="left" vertical="top" wrapText="1"/>
    </xf>
    <xf numFmtId="0" fontId="16" fillId="0" borderId="24" xfId="0" applyFont="1" applyBorder="1" applyAlignment="1">
      <alignment horizontal="left" vertical="top" wrapText="1"/>
    </xf>
    <xf numFmtId="0" fontId="5" fillId="0" borderId="0" xfId="0" applyFont="1" applyAlignment="1"/>
    <xf numFmtId="0" fontId="0" fillId="0" borderId="0" xfId="0" applyAlignment="1"/>
  </cellXfs>
  <cellStyles count="18">
    <cellStyle name="Normaali" xfId="0" builtinId="0"/>
    <cellStyle name="Normaali 10" xfId="1" xr:uid="{00000000-0005-0000-0000-000001000000}"/>
    <cellStyle name="Normaali 11" xfId="2" xr:uid="{00000000-0005-0000-0000-000002000000}"/>
    <cellStyle name="Normaali 12" xfId="3" xr:uid="{00000000-0005-0000-0000-000003000000}"/>
    <cellStyle name="Normaali 2" xfId="4" xr:uid="{00000000-0005-0000-0000-000004000000}"/>
    <cellStyle name="Normaali 2 2" xfId="5" xr:uid="{00000000-0005-0000-0000-000005000000}"/>
    <cellStyle name="Normaali 3" xfId="6" xr:uid="{00000000-0005-0000-0000-000006000000}"/>
    <cellStyle name="Normaali 3 2" xfId="7" xr:uid="{00000000-0005-0000-0000-000007000000}"/>
    <cellStyle name="Normaali 4" xfId="8" xr:uid="{00000000-0005-0000-0000-000008000000}"/>
    <cellStyle name="Normaali 5 2" xfId="9" xr:uid="{00000000-0005-0000-0000-000009000000}"/>
    <cellStyle name="Normaali 6" xfId="10" xr:uid="{00000000-0005-0000-0000-00000A000000}"/>
    <cellStyle name="Normaali 7" xfId="11" xr:uid="{00000000-0005-0000-0000-00000B000000}"/>
    <cellStyle name="Normaali 8" xfId="12" xr:uid="{00000000-0005-0000-0000-00000C000000}"/>
    <cellStyle name="Normaali 9" xfId="13" xr:uid="{00000000-0005-0000-0000-00000D000000}"/>
    <cellStyle name="Normal 2" xfId="14" xr:uid="{00000000-0005-0000-0000-00000F000000}"/>
    <cellStyle name="Normal 2 2" xfId="15" xr:uid="{00000000-0005-0000-0000-000010000000}"/>
    <cellStyle name="Normal 3" xfId="16" xr:uid="{00000000-0005-0000-0000-000011000000}"/>
    <cellStyle name="Valuutta" xfId="17"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A9A9A9"/>
      <rgbColor rgb="00C0C0C0"/>
      <rgbColor rgb="00F5F5F5"/>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2"/>
  <sheetViews>
    <sheetView showGridLines="0" tabSelected="1" zoomScale="70" zoomScaleNormal="70" workbookViewId="0">
      <pane xSplit="4" ySplit="18" topLeftCell="L180" activePane="bottomRight" state="frozen"/>
      <selection pane="bottomRight" activeCell="N185" sqref="N185"/>
      <selection pane="bottomLeft" activeCell="A18" sqref="A18"/>
      <selection pane="topRight" activeCell="D1" sqref="D1"/>
    </sheetView>
  </sheetViews>
  <sheetFormatPr defaultRowHeight="12.75"/>
  <cols>
    <col min="1" max="2" width="8.140625" customWidth="1"/>
    <col min="3" max="3" width="75.7109375" customWidth="1"/>
    <col min="4" max="4" width="7.42578125" customWidth="1"/>
    <col min="5" max="5" width="2.140625" hidden="1" customWidth="1"/>
    <col min="6" max="6" width="17.7109375" customWidth="1"/>
    <col min="7" max="7" width="2.140625" hidden="1" customWidth="1"/>
    <col min="8" max="8" width="17.7109375" customWidth="1"/>
    <col min="9" max="9" width="2.140625" hidden="1" customWidth="1"/>
    <col min="10" max="10" width="17.7109375" customWidth="1"/>
    <col min="11" max="11" width="2.140625" hidden="1" customWidth="1"/>
    <col min="12" max="14" width="17.7109375" customWidth="1"/>
    <col min="15" max="15" width="20.7109375" customWidth="1"/>
  </cols>
  <sheetData>
    <row r="1" spans="1:17" ht="21.2" customHeight="1">
      <c r="A1" s="98" t="s">
        <v>0</v>
      </c>
      <c r="B1" s="98"/>
      <c r="C1" s="107"/>
      <c r="J1" s="107"/>
      <c r="K1" s="107"/>
      <c r="L1" s="107"/>
      <c r="M1" s="107"/>
      <c r="N1" s="107"/>
      <c r="O1" s="107"/>
    </row>
    <row r="2" spans="1:17" ht="14.65" customHeight="1">
      <c r="A2" s="99"/>
      <c r="B2" s="99"/>
      <c r="C2" s="108"/>
      <c r="J2" s="108"/>
      <c r="K2" s="108"/>
      <c r="L2" s="108"/>
    </row>
    <row r="3" spans="1:17" ht="14.65" customHeight="1">
      <c r="A3" s="100" t="s">
        <v>1</v>
      </c>
      <c r="B3" s="100"/>
      <c r="C3" s="100"/>
      <c r="D3" s="100"/>
      <c r="E3" s="24"/>
      <c r="J3" s="100"/>
      <c r="K3" s="100"/>
      <c r="L3" s="100"/>
      <c r="M3" s="100"/>
      <c r="N3" s="100"/>
      <c r="O3" s="100"/>
      <c r="P3" s="100"/>
      <c r="Q3" s="100"/>
    </row>
    <row r="4" spans="1:17" ht="14.65" customHeight="1">
      <c r="A4" s="99"/>
      <c r="B4" s="99"/>
      <c r="C4" s="108"/>
      <c r="J4" s="108"/>
      <c r="K4" s="108"/>
      <c r="L4" s="108"/>
    </row>
    <row r="5" spans="1:17" ht="14.65" customHeight="1">
      <c r="A5" s="103" t="s">
        <v>2</v>
      </c>
      <c r="B5" s="103"/>
      <c r="C5" s="103"/>
      <c r="J5" s="100"/>
      <c r="K5" s="100"/>
      <c r="L5" s="100"/>
    </row>
    <row r="6" spans="1:17" ht="14.65" customHeight="1">
      <c r="A6" s="103" t="s">
        <v>3</v>
      </c>
      <c r="B6" s="103"/>
      <c r="C6" s="103"/>
      <c r="J6" s="100"/>
      <c r="K6" s="100"/>
      <c r="L6" s="100"/>
    </row>
    <row r="7" spans="1:17" ht="14.65" customHeight="1">
      <c r="A7" s="99"/>
      <c r="B7" s="99"/>
      <c r="C7" s="108"/>
    </row>
    <row r="8" spans="1:17" ht="14.65" customHeight="1">
      <c r="A8" s="104" t="s">
        <v>4</v>
      </c>
      <c r="B8" s="104"/>
      <c r="C8" s="104"/>
      <c r="D8" s="104"/>
      <c r="E8" s="22"/>
      <c r="F8" s="3"/>
      <c r="G8" s="3"/>
      <c r="H8" s="3"/>
      <c r="I8" s="3"/>
    </row>
    <row r="9" spans="1:17" ht="14.65" customHeight="1">
      <c r="A9" s="104"/>
      <c r="B9" s="104"/>
      <c r="C9" s="104"/>
      <c r="D9" s="104"/>
      <c r="E9" s="22"/>
      <c r="F9" s="3"/>
      <c r="G9" s="3"/>
      <c r="H9" s="3"/>
      <c r="I9" s="3"/>
    </row>
    <row r="10" spans="1:17" ht="14.65" customHeight="1">
      <c r="A10" s="105" t="s">
        <v>5</v>
      </c>
      <c r="B10" s="105"/>
      <c r="C10" s="105"/>
      <c r="D10" s="105"/>
      <c r="E10" s="23"/>
      <c r="F10" s="21"/>
      <c r="G10" s="21"/>
      <c r="H10" s="21"/>
      <c r="I10" s="21"/>
    </row>
    <row r="11" spans="1:17" ht="14.65" customHeight="1">
      <c r="A11" s="105"/>
      <c r="B11" s="105"/>
      <c r="C11" s="105"/>
      <c r="D11" s="105"/>
      <c r="E11" s="23"/>
      <c r="F11" s="21"/>
      <c r="G11" s="21"/>
      <c r="H11" s="21"/>
      <c r="I11" s="21"/>
    </row>
    <row r="12" spans="1:17" ht="11.25" customHeight="1">
      <c r="A12" s="105"/>
      <c r="B12" s="105"/>
      <c r="C12" s="105"/>
      <c r="D12" s="105"/>
      <c r="E12" s="23"/>
      <c r="F12" s="21"/>
      <c r="G12" s="21"/>
      <c r="H12" s="21"/>
      <c r="I12" s="21"/>
    </row>
    <row r="13" spans="1:17" ht="14.1" customHeight="1">
      <c r="A13" s="105"/>
      <c r="B13" s="105"/>
      <c r="C13" s="105"/>
      <c r="D13" s="105"/>
      <c r="E13" s="23"/>
      <c r="F13" s="21"/>
      <c r="G13" s="21"/>
      <c r="H13" s="21"/>
      <c r="I13" s="21"/>
    </row>
    <row r="14" spans="1:17" ht="7.15" customHeight="1">
      <c r="A14" s="105"/>
      <c r="B14" s="105"/>
      <c r="C14" s="105"/>
      <c r="D14" s="105"/>
      <c r="E14" s="23"/>
      <c r="F14" s="21"/>
      <c r="G14" s="21"/>
      <c r="H14" s="21"/>
      <c r="I14" s="21"/>
    </row>
    <row r="15" spans="1:17" ht="14.1" customHeight="1">
      <c r="A15" s="105"/>
      <c r="B15" s="105"/>
      <c r="C15" s="105"/>
      <c r="D15" s="105"/>
      <c r="E15" s="23"/>
    </row>
    <row r="16" spans="1:17" ht="7.5" customHeight="1">
      <c r="A16" s="105"/>
      <c r="B16" s="105"/>
      <c r="C16" s="105"/>
      <c r="D16" s="105"/>
      <c r="E16" s="23"/>
    </row>
    <row r="17" spans="1:15" ht="28.5" customHeight="1">
      <c r="A17" s="106"/>
      <c r="B17" s="106"/>
      <c r="C17" s="106"/>
      <c r="D17" s="106"/>
      <c r="E17" s="23"/>
      <c r="F17" s="25" t="s">
        <v>6</v>
      </c>
      <c r="G17" s="25"/>
      <c r="H17" s="25" t="s">
        <v>7</v>
      </c>
      <c r="I17" s="25"/>
      <c r="J17" s="25" t="s">
        <v>8</v>
      </c>
      <c r="K17" s="25"/>
      <c r="L17" s="25" t="s">
        <v>9</v>
      </c>
      <c r="M17" s="26"/>
    </row>
    <row r="18" spans="1:15" ht="15.75">
      <c r="A18" s="27" t="s">
        <v>10</v>
      </c>
      <c r="B18" s="28" t="s">
        <v>11</v>
      </c>
      <c r="C18" s="28" t="s">
        <v>12</v>
      </c>
      <c r="D18" s="29" t="s">
        <v>13</v>
      </c>
      <c r="E18" s="29"/>
      <c r="F18" s="2" t="s">
        <v>14</v>
      </c>
      <c r="G18" s="2" t="s">
        <v>14</v>
      </c>
      <c r="H18" s="2" t="s">
        <v>14</v>
      </c>
      <c r="I18" s="2"/>
      <c r="J18" s="2" t="s">
        <v>14</v>
      </c>
      <c r="K18" s="2"/>
      <c r="L18" s="2" t="s">
        <v>14</v>
      </c>
      <c r="M18" s="2" t="s">
        <v>15</v>
      </c>
      <c r="N18" s="2" t="s">
        <v>16</v>
      </c>
      <c r="O18" s="7" t="s">
        <v>17</v>
      </c>
    </row>
    <row r="19" spans="1:15" ht="24" customHeight="1">
      <c r="A19" s="30" t="s">
        <v>18</v>
      </c>
      <c r="B19" s="30"/>
    </row>
    <row r="20" spans="1:15">
      <c r="A20" s="17">
        <v>1000</v>
      </c>
      <c r="B20" s="70"/>
      <c r="C20" s="18" t="s">
        <v>19</v>
      </c>
      <c r="D20" s="19"/>
      <c r="E20" s="19"/>
      <c r="F20" s="18"/>
      <c r="G20" s="18"/>
      <c r="H20" s="18"/>
      <c r="I20" s="18"/>
      <c r="J20" s="18"/>
      <c r="K20" s="18"/>
      <c r="L20" s="18"/>
      <c r="M20" s="18"/>
      <c r="N20" s="19" t="s">
        <v>20</v>
      </c>
      <c r="O20" s="20" t="s">
        <v>21</v>
      </c>
    </row>
    <row r="21" spans="1:15">
      <c r="A21" s="10">
        <v>1100</v>
      </c>
      <c r="B21" s="71"/>
      <c r="C21" s="5" t="s">
        <v>22</v>
      </c>
      <c r="D21" s="6"/>
      <c r="E21" s="6"/>
      <c r="F21" s="5"/>
      <c r="G21" s="5"/>
      <c r="H21" s="5"/>
      <c r="I21" s="5"/>
      <c r="J21" s="5"/>
      <c r="K21" s="5"/>
      <c r="L21" s="5"/>
      <c r="M21" s="5"/>
      <c r="N21" s="5"/>
      <c r="O21" s="11"/>
    </row>
    <row r="22" spans="1:15" ht="12.75" customHeight="1">
      <c r="A22" s="31" t="s">
        <v>23</v>
      </c>
      <c r="B22" s="36">
        <v>1</v>
      </c>
      <c r="C22" s="31" t="s">
        <v>24</v>
      </c>
      <c r="D22" s="32" t="s">
        <v>25</v>
      </c>
      <c r="E22" s="33">
        <f>F22*$N22</f>
        <v>0</v>
      </c>
      <c r="F22" s="34">
        <v>11</v>
      </c>
      <c r="G22" s="33">
        <f>H22*$N22</f>
        <v>0</v>
      </c>
      <c r="H22" s="34"/>
      <c r="I22" s="33">
        <f>J22*$N22</f>
        <v>0</v>
      </c>
      <c r="J22" s="32"/>
      <c r="K22" s="33">
        <f>L22*$N22</f>
        <v>0</v>
      </c>
      <c r="L22" s="34"/>
      <c r="M22" s="34">
        <f t="shared" ref="M22:M32" si="0">SUM(F22+H22+J22+L22)</f>
        <v>11</v>
      </c>
      <c r="N22" s="69"/>
      <c r="O22" s="35">
        <f t="shared" ref="O22:O32" si="1">M22*N22</f>
        <v>0</v>
      </c>
    </row>
    <row r="23" spans="1:15" ht="12.75" customHeight="1">
      <c r="A23" s="36" t="s">
        <v>26</v>
      </c>
      <c r="B23" s="36">
        <v>1</v>
      </c>
      <c r="C23" s="31" t="s">
        <v>27</v>
      </c>
      <c r="D23" s="32" t="s">
        <v>28</v>
      </c>
      <c r="E23" s="33">
        <f t="shared" ref="E23:E76" si="2">F23*$N23</f>
        <v>0</v>
      </c>
      <c r="F23" s="34">
        <v>210</v>
      </c>
      <c r="G23" s="33">
        <f t="shared" ref="G23:G76" si="3">H23*$N23</f>
        <v>0</v>
      </c>
      <c r="H23" s="32"/>
      <c r="I23" s="33">
        <f t="shared" ref="I23:I76" si="4">J23*$N23</f>
        <v>0</v>
      </c>
      <c r="J23" s="32"/>
      <c r="K23" s="33">
        <f t="shared" ref="K23:K76" si="5">L23*$N23</f>
        <v>0</v>
      </c>
      <c r="L23" s="34"/>
      <c r="M23" s="34">
        <f t="shared" si="0"/>
        <v>210</v>
      </c>
      <c r="N23" s="69"/>
      <c r="O23" s="35">
        <f t="shared" si="1"/>
        <v>0</v>
      </c>
    </row>
    <row r="24" spans="1:15" ht="12.75" customHeight="1">
      <c r="A24" s="31" t="s">
        <v>26</v>
      </c>
      <c r="B24" s="36">
        <v>2</v>
      </c>
      <c r="C24" s="31" t="s">
        <v>29</v>
      </c>
      <c r="D24" s="32" t="s">
        <v>28</v>
      </c>
      <c r="E24" s="33">
        <f t="shared" si="2"/>
        <v>0</v>
      </c>
      <c r="F24" s="34">
        <v>115</v>
      </c>
      <c r="G24" s="33">
        <f t="shared" si="3"/>
        <v>0</v>
      </c>
      <c r="H24" s="32"/>
      <c r="I24" s="33">
        <f t="shared" si="4"/>
        <v>0</v>
      </c>
      <c r="J24" s="32"/>
      <c r="K24" s="33">
        <f t="shared" si="5"/>
        <v>0</v>
      </c>
      <c r="L24" s="32"/>
      <c r="M24" s="34">
        <f t="shared" si="0"/>
        <v>115</v>
      </c>
      <c r="N24" s="69"/>
      <c r="O24" s="35">
        <f t="shared" si="1"/>
        <v>0</v>
      </c>
    </row>
    <row r="25" spans="1:15" ht="12.75" customHeight="1">
      <c r="A25" s="36">
        <v>1129</v>
      </c>
      <c r="B25" s="36">
        <v>1</v>
      </c>
      <c r="C25" s="31" t="s">
        <v>30</v>
      </c>
      <c r="D25" s="32" t="s">
        <v>25</v>
      </c>
      <c r="E25" s="33">
        <f t="shared" si="2"/>
        <v>0</v>
      </c>
      <c r="F25" s="34">
        <v>1</v>
      </c>
      <c r="G25" s="33">
        <f t="shared" si="3"/>
        <v>0</v>
      </c>
      <c r="H25" s="32"/>
      <c r="I25" s="33">
        <f t="shared" si="4"/>
        <v>0</v>
      </c>
      <c r="J25" s="32"/>
      <c r="K25" s="33">
        <f t="shared" si="5"/>
        <v>0</v>
      </c>
      <c r="L25" s="32"/>
      <c r="M25" s="34">
        <f t="shared" si="0"/>
        <v>1</v>
      </c>
      <c r="N25" s="81"/>
      <c r="O25" s="35">
        <f t="shared" si="1"/>
        <v>0</v>
      </c>
    </row>
    <row r="26" spans="1:15" ht="12.75" customHeight="1">
      <c r="A26" s="31" t="s">
        <v>31</v>
      </c>
      <c r="B26" s="36">
        <v>1</v>
      </c>
      <c r="C26" s="31" t="s">
        <v>32</v>
      </c>
      <c r="D26" s="32" t="s">
        <v>25</v>
      </c>
      <c r="E26" s="33">
        <f t="shared" si="2"/>
        <v>0</v>
      </c>
      <c r="F26" s="34">
        <v>7</v>
      </c>
      <c r="G26" s="33">
        <f t="shared" si="3"/>
        <v>0</v>
      </c>
      <c r="H26" s="37"/>
      <c r="I26" s="33">
        <f t="shared" si="4"/>
        <v>0</v>
      </c>
      <c r="J26" s="38"/>
      <c r="K26" s="33">
        <f t="shared" si="5"/>
        <v>0</v>
      </c>
      <c r="L26" s="37"/>
      <c r="M26" s="34">
        <f t="shared" si="0"/>
        <v>7</v>
      </c>
      <c r="N26" s="69"/>
      <c r="O26" s="35">
        <f t="shared" si="1"/>
        <v>0</v>
      </c>
    </row>
    <row r="27" spans="1:15" ht="12.75" customHeight="1">
      <c r="A27" s="31" t="s">
        <v>31</v>
      </c>
      <c r="B27" s="36">
        <v>2</v>
      </c>
      <c r="C27" s="31" t="s">
        <v>33</v>
      </c>
      <c r="D27" s="32" t="s">
        <v>25</v>
      </c>
      <c r="E27" s="33">
        <f>F27*$N27</f>
        <v>0</v>
      </c>
      <c r="F27" s="34">
        <v>13</v>
      </c>
      <c r="G27" s="33">
        <f>H27*$N27</f>
        <v>0</v>
      </c>
      <c r="H27" s="37"/>
      <c r="I27" s="33">
        <f>J27*$N27</f>
        <v>0</v>
      </c>
      <c r="J27" s="38"/>
      <c r="K27" s="33">
        <f>L27*$N27</f>
        <v>0</v>
      </c>
      <c r="L27" s="37"/>
      <c r="M27" s="34">
        <f>SUM(F27+H27+J27+L27)</f>
        <v>13</v>
      </c>
      <c r="N27" s="69"/>
      <c r="O27" s="35">
        <f>M27*N27</f>
        <v>0</v>
      </c>
    </row>
    <row r="28" spans="1:15" ht="12.75" customHeight="1">
      <c r="A28" s="36" t="s">
        <v>34</v>
      </c>
      <c r="B28" s="36">
        <v>1</v>
      </c>
      <c r="C28" s="31" t="s">
        <v>35</v>
      </c>
      <c r="D28" s="32" t="s">
        <v>36</v>
      </c>
      <c r="E28" s="33">
        <f t="shared" si="2"/>
        <v>0</v>
      </c>
      <c r="F28" s="34">
        <v>200</v>
      </c>
      <c r="G28" s="33">
        <f t="shared" si="3"/>
        <v>0</v>
      </c>
      <c r="H28" s="37"/>
      <c r="I28" s="33">
        <f t="shared" si="4"/>
        <v>0</v>
      </c>
      <c r="J28" s="38"/>
      <c r="K28" s="33">
        <f t="shared" si="5"/>
        <v>0</v>
      </c>
      <c r="L28" s="37"/>
      <c r="M28" s="34">
        <f t="shared" si="0"/>
        <v>200</v>
      </c>
      <c r="N28" s="69"/>
      <c r="O28" s="35">
        <f t="shared" si="1"/>
        <v>0</v>
      </c>
    </row>
    <row r="29" spans="1:15" ht="12.75" customHeight="1">
      <c r="A29" s="31" t="s">
        <v>34</v>
      </c>
      <c r="B29" s="36">
        <v>2</v>
      </c>
      <c r="C29" s="31" t="s">
        <v>37</v>
      </c>
      <c r="D29" s="32" t="s">
        <v>36</v>
      </c>
      <c r="E29" s="33">
        <f t="shared" si="2"/>
        <v>0</v>
      </c>
      <c r="F29" s="34">
        <v>3200</v>
      </c>
      <c r="G29" s="33">
        <f t="shared" si="3"/>
        <v>0</v>
      </c>
      <c r="H29" s="34"/>
      <c r="I29" s="33">
        <f t="shared" si="4"/>
        <v>0</v>
      </c>
      <c r="J29" s="34"/>
      <c r="K29" s="33">
        <f t="shared" si="5"/>
        <v>0</v>
      </c>
      <c r="L29" s="34"/>
      <c r="M29" s="34">
        <f t="shared" si="0"/>
        <v>3200</v>
      </c>
      <c r="N29" s="69"/>
      <c r="O29" s="35">
        <f t="shared" si="1"/>
        <v>0</v>
      </c>
    </row>
    <row r="30" spans="1:15" ht="12.75" customHeight="1">
      <c r="A30" s="31" t="s">
        <v>38</v>
      </c>
      <c r="B30" s="36">
        <v>1</v>
      </c>
      <c r="C30" s="31" t="s">
        <v>39</v>
      </c>
      <c r="D30" s="32" t="s">
        <v>28</v>
      </c>
      <c r="E30" s="33">
        <f t="shared" si="2"/>
        <v>0</v>
      </c>
      <c r="F30" s="34">
        <v>100</v>
      </c>
      <c r="G30" s="33">
        <f t="shared" si="3"/>
        <v>0</v>
      </c>
      <c r="H30" s="34"/>
      <c r="I30" s="33">
        <f t="shared" si="4"/>
        <v>0</v>
      </c>
      <c r="J30" s="34"/>
      <c r="K30" s="33">
        <f t="shared" si="5"/>
        <v>0</v>
      </c>
      <c r="L30" s="34"/>
      <c r="M30" s="34">
        <f t="shared" si="0"/>
        <v>100</v>
      </c>
      <c r="N30" s="69"/>
      <c r="O30" s="35">
        <f t="shared" si="1"/>
        <v>0</v>
      </c>
    </row>
    <row r="31" spans="1:15" ht="12.75" customHeight="1">
      <c r="A31" s="31" t="s">
        <v>38</v>
      </c>
      <c r="B31" s="36">
        <v>2</v>
      </c>
      <c r="C31" s="31" t="s">
        <v>40</v>
      </c>
      <c r="D31" s="32" t="s">
        <v>28</v>
      </c>
      <c r="E31" s="33">
        <f>F31*$N31</f>
        <v>0</v>
      </c>
      <c r="F31" s="34">
        <v>550</v>
      </c>
      <c r="G31" s="33">
        <f>H31*$N31</f>
        <v>0</v>
      </c>
      <c r="H31" s="31"/>
      <c r="I31" s="33">
        <f>J31*$N31</f>
        <v>0</v>
      </c>
      <c r="J31" s="32"/>
      <c r="K31" s="33">
        <f>L31*$N31</f>
        <v>0</v>
      </c>
      <c r="L31" s="32"/>
      <c r="M31" s="34">
        <f t="shared" si="0"/>
        <v>550</v>
      </c>
      <c r="N31" s="69"/>
      <c r="O31" s="35">
        <f t="shared" si="1"/>
        <v>0</v>
      </c>
    </row>
    <row r="32" spans="1:15" ht="12.75" customHeight="1">
      <c r="A32" s="31" t="s">
        <v>38</v>
      </c>
      <c r="B32" s="36">
        <v>3</v>
      </c>
      <c r="C32" s="31" t="s">
        <v>41</v>
      </c>
      <c r="D32" s="32" t="s">
        <v>36</v>
      </c>
      <c r="E32" s="33">
        <f t="shared" si="2"/>
        <v>0</v>
      </c>
      <c r="F32" s="34">
        <v>40</v>
      </c>
      <c r="G32" s="33">
        <f t="shared" si="3"/>
        <v>0</v>
      </c>
      <c r="H32" s="34"/>
      <c r="I32" s="33">
        <f t="shared" si="4"/>
        <v>0</v>
      </c>
      <c r="J32" s="32"/>
      <c r="K32" s="33">
        <f t="shared" si="5"/>
        <v>0</v>
      </c>
      <c r="L32" s="34"/>
      <c r="M32" s="34">
        <f t="shared" si="0"/>
        <v>40</v>
      </c>
      <c r="N32" s="69"/>
      <c r="O32" s="35">
        <f t="shared" si="1"/>
        <v>0</v>
      </c>
    </row>
    <row r="33" spans="1:20">
      <c r="A33" s="10">
        <v>1600</v>
      </c>
      <c r="B33" s="71"/>
      <c r="C33" s="5" t="s">
        <v>42</v>
      </c>
      <c r="D33" s="6"/>
      <c r="E33" s="6"/>
      <c r="F33" s="6"/>
      <c r="G33" s="6"/>
      <c r="H33" s="6"/>
      <c r="I33" s="6"/>
      <c r="J33" s="6"/>
      <c r="K33" s="6"/>
      <c r="L33" s="6"/>
      <c r="M33" s="6"/>
      <c r="N33" s="6"/>
      <c r="O33" s="12"/>
    </row>
    <row r="34" spans="1:20" ht="12.75" customHeight="1">
      <c r="A34" s="31" t="s">
        <v>43</v>
      </c>
      <c r="B34" s="36">
        <v>1</v>
      </c>
      <c r="C34" s="93" t="s">
        <v>44</v>
      </c>
      <c r="D34" s="32" t="s">
        <v>45</v>
      </c>
      <c r="E34" s="33">
        <f t="shared" si="2"/>
        <v>0</v>
      </c>
      <c r="F34" s="34">
        <v>3030</v>
      </c>
      <c r="G34" s="33">
        <f t="shared" si="3"/>
        <v>0</v>
      </c>
      <c r="H34" s="34"/>
      <c r="I34" s="33">
        <f t="shared" si="4"/>
        <v>0</v>
      </c>
      <c r="J34" s="34"/>
      <c r="K34" s="33">
        <f t="shared" si="5"/>
        <v>0</v>
      </c>
      <c r="L34" s="34"/>
      <c r="M34" s="34">
        <f>SUM(F34+H34+J34+L34)</f>
        <v>3030</v>
      </c>
      <c r="N34" s="69"/>
      <c r="O34" s="35">
        <f>M34*N34</f>
        <v>0</v>
      </c>
    </row>
    <row r="35" spans="1:20" ht="12.75" customHeight="1">
      <c r="A35" s="31" t="s">
        <v>46</v>
      </c>
      <c r="B35" s="36">
        <v>2</v>
      </c>
      <c r="C35" s="93" t="s">
        <v>47</v>
      </c>
      <c r="D35" s="32" t="s">
        <v>45</v>
      </c>
      <c r="E35" s="33">
        <f>F35*$N35</f>
        <v>0</v>
      </c>
      <c r="F35" s="34">
        <v>1270</v>
      </c>
      <c r="G35" s="33">
        <f>H35*$N35</f>
        <v>0</v>
      </c>
      <c r="H35" s="34"/>
      <c r="I35" s="33">
        <f>J35*$N35</f>
        <v>0</v>
      </c>
      <c r="J35" s="34"/>
      <c r="K35" s="33">
        <f>L35*$N35</f>
        <v>0</v>
      </c>
      <c r="L35" s="34"/>
      <c r="M35" s="34">
        <f>SUM(F35+H35+J35+L35)</f>
        <v>1270</v>
      </c>
      <c r="N35" s="69"/>
      <c r="O35" s="35">
        <f>M35*N35</f>
        <v>0</v>
      </c>
    </row>
    <row r="36" spans="1:20">
      <c r="A36" s="8">
        <v>2000</v>
      </c>
      <c r="B36" s="72"/>
      <c r="C36" s="1" t="s">
        <v>48</v>
      </c>
      <c r="D36" s="4"/>
      <c r="E36" s="4"/>
      <c r="F36" s="4"/>
      <c r="G36" s="4"/>
      <c r="H36" s="4"/>
      <c r="I36" s="4"/>
      <c r="J36" s="4"/>
      <c r="K36" s="4"/>
      <c r="L36" s="4"/>
      <c r="M36" s="4"/>
      <c r="N36" s="4"/>
      <c r="O36" s="9"/>
    </row>
    <row r="37" spans="1:20">
      <c r="A37" s="13">
        <v>2100</v>
      </c>
      <c r="B37" s="73"/>
      <c r="C37" s="14" t="s">
        <v>49</v>
      </c>
      <c r="D37" s="15"/>
      <c r="E37" s="15"/>
      <c r="F37" s="15"/>
      <c r="G37" s="15"/>
      <c r="H37" s="15"/>
      <c r="I37" s="15"/>
      <c r="J37" s="15"/>
      <c r="K37" s="15"/>
      <c r="L37" s="15"/>
      <c r="M37" s="15"/>
      <c r="N37" s="15"/>
      <c r="O37" s="16"/>
    </row>
    <row r="38" spans="1:20" s="39" customFormat="1">
      <c r="A38" s="36" t="s">
        <v>50</v>
      </c>
      <c r="B38" s="36">
        <v>1</v>
      </c>
      <c r="C38" s="31" t="s">
        <v>51</v>
      </c>
      <c r="D38" s="32" t="s">
        <v>36</v>
      </c>
      <c r="E38" s="33">
        <f t="shared" si="2"/>
        <v>0</v>
      </c>
      <c r="F38" s="34">
        <v>2000</v>
      </c>
      <c r="G38" s="33">
        <f t="shared" si="3"/>
        <v>0</v>
      </c>
      <c r="H38" s="34"/>
      <c r="I38" s="33">
        <f t="shared" si="4"/>
        <v>0</v>
      </c>
      <c r="J38" s="34"/>
      <c r="K38" s="33">
        <f t="shared" si="5"/>
        <v>0</v>
      </c>
      <c r="L38" s="34"/>
      <c r="M38" s="34">
        <f t="shared" ref="M38:M45" si="6">SUM(F38+H38+J38+L38)</f>
        <v>2000</v>
      </c>
      <c r="N38" s="69"/>
      <c r="O38" s="35">
        <f t="shared" ref="O38:O46" si="7">M38*N38</f>
        <v>0</v>
      </c>
      <c r="P38" s="47"/>
      <c r="Q38" s="47"/>
      <c r="R38" s="47"/>
      <c r="S38" s="47"/>
      <c r="T38" s="47"/>
    </row>
    <row r="39" spans="1:20" s="39" customFormat="1" ht="12.75" customHeight="1">
      <c r="A39" s="36">
        <v>2121</v>
      </c>
      <c r="B39" s="36">
        <v>1</v>
      </c>
      <c r="C39" s="31" t="s">
        <v>52</v>
      </c>
      <c r="D39" s="32" t="s">
        <v>53</v>
      </c>
      <c r="E39" s="33">
        <f t="shared" si="2"/>
        <v>0</v>
      </c>
      <c r="F39" s="34">
        <v>2530</v>
      </c>
      <c r="G39" s="33">
        <f t="shared" si="3"/>
        <v>0</v>
      </c>
      <c r="H39" s="34"/>
      <c r="I39" s="33">
        <f t="shared" si="4"/>
        <v>0</v>
      </c>
      <c r="J39" s="34"/>
      <c r="K39" s="33">
        <f t="shared" si="5"/>
        <v>0</v>
      </c>
      <c r="L39" s="34"/>
      <c r="M39" s="34">
        <f t="shared" si="6"/>
        <v>2530</v>
      </c>
      <c r="N39" s="69"/>
      <c r="O39" s="35">
        <f t="shared" si="7"/>
        <v>0</v>
      </c>
      <c r="P39" s="47"/>
      <c r="Q39" s="47"/>
      <c r="R39" s="47"/>
      <c r="S39" s="47"/>
      <c r="T39" s="47"/>
    </row>
    <row r="40" spans="1:20" s="39" customFormat="1" ht="12.75" customHeight="1">
      <c r="A40" s="36">
        <v>2131</v>
      </c>
      <c r="B40" s="36">
        <v>1</v>
      </c>
      <c r="C40" s="31" t="s">
        <v>54</v>
      </c>
      <c r="D40" s="32" t="s">
        <v>53</v>
      </c>
      <c r="E40" s="33">
        <f t="shared" si="2"/>
        <v>0</v>
      </c>
      <c r="F40" s="34">
        <v>680</v>
      </c>
      <c r="G40" s="33">
        <f t="shared" si="3"/>
        <v>0</v>
      </c>
      <c r="H40" s="34"/>
      <c r="I40" s="33">
        <f t="shared" si="4"/>
        <v>0</v>
      </c>
      <c r="J40" s="32"/>
      <c r="K40" s="33">
        <f t="shared" si="5"/>
        <v>0</v>
      </c>
      <c r="L40" s="34"/>
      <c r="M40" s="34">
        <f t="shared" si="6"/>
        <v>680</v>
      </c>
      <c r="N40" s="69"/>
      <c r="O40" s="35">
        <f t="shared" si="7"/>
        <v>0</v>
      </c>
      <c r="P40" s="47"/>
      <c r="Q40" s="47"/>
      <c r="R40" s="47"/>
      <c r="S40" s="47"/>
      <c r="T40" s="47"/>
    </row>
    <row r="41" spans="1:20" s="39" customFormat="1" ht="12.75" customHeight="1">
      <c r="A41" s="36" t="s">
        <v>55</v>
      </c>
      <c r="B41" s="36">
        <v>1</v>
      </c>
      <c r="C41" s="31" t="s">
        <v>56</v>
      </c>
      <c r="D41" s="32" t="s">
        <v>36</v>
      </c>
      <c r="E41" s="33">
        <f>F41*$N41</f>
        <v>0</v>
      </c>
      <c r="F41" s="32">
        <v>2200</v>
      </c>
      <c r="G41" s="33">
        <f>H41*$N41</f>
        <v>0</v>
      </c>
      <c r="H41" s="32"/>
      <c r="I41" s="33">
        <f>J41*$N41</f>
        <v>0</v>
      </c>
      <c r="J41" s="32"/>
      <c r="K41" s="33">
        <f>L41*$N41</f>
        <v>0</v>
      </c>
      <c r="L41" s="32"/>
      <c r="M41" s="34">
        <f>SUM(F41+H41+J41+L41)</f>
        <v>2200</v>
      </c>
      <c r="N41" s="69"/>
      <c r="O41" s="35">
        <f>M41*N41</f>
        <v>0</v>
      </c>
      <c r="P41" s="47"/>
      <c r="Q41" s="47"/>
      <c r="R41" s="47"/>
      <c r="S41" s="47"/>
      <c r="T41" s="47"/>
    </row>
    <row r="42" spans="1:20" s="39" customFormat="1" ht="12.75" customHeight="1">
      <c r="A42" s="36" t="s">
        <v>57</v>
      </c>
      <c r="B42" s="36">
        <v>2</v>
      </c>
      <c r="C42" s="31" t="s">
        <v>58</v>
      </c>
      <c r="D42" s="32" t="s">
        <v>36</v>
      </c>
      <c r="E42" s="33">
        <f t="shared" si="2"/>
        <v>0</v>
      </c>
      <c r="F42" s="34">
        <v>2670</v>
      </c>
      <c r="G42" s="33">
        <f t="shared" si="3"/>
        <v>0</v>
      </c>
      <c r="H42" s="34"/>
      <c r="I42" s="33">
        <f t="shared" si="4"/>
        <v>0</v>
      </c>
      <c r="J42" s="34"/>
      <c r="K42" s="33">
        <f t="shared" si="5"/>
        <v>0</v>
      </c>
      <c r="L42" s="34"/>
      <c r="M42" s="34">
        <f t="shared" si="6"/>
        <v>2670</v>
      </c>
      <c r="N42" s="69"/>
      <c r="O42" s="35">
        <f t="shared" si="7"/>
        <v>0</v>
      </c>
      <c r="P42" s="47"/>
      <c r="Q42" s="47"/>
      <c r="R42" s="47"/>
      <c r="S42" s="47"/>
      <c r="T42" s="47"/>
    </row>
    <row r="43" spans="1:20" s="39" customFormat="1" ht="12.75" customHeight="1">
      <c r="A43" s="36" t="s">
        <v>57</v>
      </c>
      <c r="B43" s="36">
        <v>3</v>
      </c>
      <c r="C43" s="31" t="s">
        <v>59</v>
      </c>
      <c r="D43" s="32" t="s">
        <v>36</v>
      </c>
      <c r="E43" s="33">
        <f t="shared" si="2"/>
        <v>0</v>
      </c>
      <c r="F43" s="34">
        <v>930</v>
      </c>
      <c r="G43" s="33">
        <f t="shared" si="3"/>
        <v>0</v>
      </c>
      <c r="H43" s="34"/>
      <c r="I43" s="33">
        <f t="shared" si="4"/>
        <v>0</v>
      </c>
      <c r="J43" s="32"/>
      <c r="K43" s="33">
        <f t="shared" si="5"/>
        <v>0</v>
      </c>
      <c r="L43" s="34"/>
      <c r="M43" s="34">
        <f t="shared" si="6"/>
        <v>930</v>
      </c>
      <c r="N43" s="69"/>
      <c r="O43" s="35">
        <f t="shared" si="7"/>
        <v>0</v>
      </c>
      <c r="P43" s="47"/>
      <c r="Q43" s="47"/>
      <c r="R43" s="47"/>
      <c r="S43" s="47"/>
      <c r="T43" s="47"/>
    </row>
    <row r="44" spans="1:20" s="39" customFormat="1" ht="12.75" customHeight="1">
      <c r="A44" s="36">
        <v>2141</v>
      </c>
      <c r="B44" s="36">
        <v>4</v>
      </c>
      <c r="C44" s="31" t="s">
        <v>60</v>
      </c>
      <c r="D44" s="32" t="s">
        <v>28</v>
      </c>
      <c r="E44" s="33">
        <f t="shared" si="2"/>
        <v>0</v>
      </c>
      <c r="F44" s="32">
        <v>50</v>
      </c>
      <c r="G44" s="33">
        <f t="shared" si="3"/>
        <v>0</v>
      </c>
      <c r="H44" s="32"/>
      <c r="I44" s="33">
        <f t="shared" si="4"/>
        <v>0</v>
      </c>
      <c r="J44" s="32"/>
      <c r="K44" s="33">
        <f t="shared" si="5"/>
        <v>0</v>
      </c>
      <c r="L44" s="32"/>
      <c r="M44" s="34">
        <f t="shared" si="6"/>
        <v>50</v>
      </c>
      <c r="N44" s="69"/>
      <c r="O44" s="35">
        <f t="shared" si="7"/>
        <v>0</v>
      </c>
      <c r="P44" s="47"/>
      <c r="Q44" s="47"/>
      <c r="R44" s="47"/>
      <c r="S44" s="47"/>
      <c r="T44" s="47"/>
    </row>
    <row r="45" spans="1:20" s="39" customFormat="1">
      <c r="A45" s="36" t="s">
        <v>61</v>
      </c>
      <c r="B45" s="36">
        <v>1</v>
      </c>
      <c r="C45" s="31" t="s">
        <v>62</v>
      </c>
      <c r="D45" s="32" t="s">
        <v>36</v>
      </c>
      <c r="E45" s="33">
        <f t="shared" si="2"/>
        <v>0</v>
      </c>
      <c r="F45" s="34">
        <v>40</v>
      </c>
      <c r="G45" s="33">
        <f t="shared" si="3"/>
        <v>0</v>
      </c>
      <c r="H45" s="34"/>
      <c r="I45" s="33">
        <f t="shared" si="4"/>
        <v>0</v>
      </c>
      <c r="J45" s="32"/>
      <c r="K45" s="33">
        <f t="shared" si="5"/>
        <v>0</v>
      </c>
      <c r="L45" s="34"/>
      <c r="M45" s="34">
        <f t="shared" si="6"/>
        <v>40</v>
      </c>
      <c r="N45" s="69"/>
      <c r="O45" s="35">
        <f t="shared" si="7"/>
        <v>0</v>
      </c>
      <c r="P45" s="47"/>
      <c r="Q45" s="47"/>
      <c r="R45" s="47"/>
      <c r="S45" s="47"/>
      <c r="T45" s="47"/>
    </row>
    <row r="46" spans="1:20" s="39" customFormat="1" ht="12.75" customHeight="1">
      <c r="A46" s="36" t="s">
        <v>63</v>
      </c>
      <c r="B46" s="36">
        <v>1</v>
      </c>
      <c r="C46" s="31" t="s">
        <v>64</v>
      </c>
      <c r="D46" s="32" t="s">
        <v>53</v>
      </c>
      <c r="E46" s="33">
        <f t="shared" si="2"/>
        <v>0</v>
      </c>
      <c r="F46" s="34">
        <v>5</v>
      </c>
      <c r="G46" s="33">
        <f t="shared" si="3"/>
        <v>0</v>
      </c>
      <c r="H46" s="34"/>
      <c r="I46" s="33">
        <f t="shared" si="4"/>
        <v>0</v>
      </c>
      <c r="J46" s="32"/>
      <c r="K46" s="33">
        <f t="shared" si="5"/>
        <v>0</v>
      </c>
      <c r="L46" s="34"/>
      <c r="M46" s="34">
        <f>SUM(F46+H46+J46+L46)</f>
        <v>5</v>
      </c>
      <c r="N46" s="69"/>
      <c r="O46" s="35">
        <f t="shared" si="7"/>
        <v>0</v>
      </c>
      <c r="P46" s="47"/>
      <c r="Q46" s="47"/>
      <c r="R46" s="47"/>
      <c r="S46" s="47"/>
      <c r="T46" s="47"/>
    </row>
    <row r="47" spans="1:20">
      <c r="A47" s="10">
        <v>2200</v>
      </c>
      <c r="B47" s="71"/>
      <c r="C47" s="5" t="s">
        <v>65</v>
      </c>
      <c r="D47" s="6"/>
      <c r="E47" s="6"/>
      <c r="F47" s="6"/>
      <c r="G47" s="6"/>
      <c r="H47" s="6"/>
      <c r="I47" s="6"/>
      <c r="J47" s="6"/>
      <c r="K47" s="6"/>
      <c r="L47" s="6"/>
      <c r="M47" s="6"/>
      <c r="N47" s="6"/>
      <c r="O47" s="12"/>
    </row>
    <row r="48" spans="1:20" s="39" customFormat="1" ht="12.75" customHeight="1">
      <c r="A48" s="36" t="s">
        <v>66</v>
      </c>
      <c r="B48" s="36">
        <v>1</v>
      </c>
      <c r="C48" s="31" t="s">
        <v>67</v>
      </c>
      <c r="D48" s="32" t="s">
        <v>28</v>
      </c>
      <c r="E48" s="33">
        <f t="shared" si="2"/>
        <v>0</v>
      </c>
      <c r="F48" s="34">
        <v>60</v>
      </c>
      <c r="G48" s="33">
        <f t="shared" si="3"/>
        <v>0</v>
      </c>
      <c r="H48" s="34"/>
      <c r="I48" s="33">
        <f t="shared" si="4"/>
        <v>0</v>
      </c>
      <c r="J48" s="32"/>
      <c r="K48" s="33">
        <f t="shared" si="5"/>
        <v>0</v>
      </c>
      <c r="L48" s="32"/>
      <c r="M48" s="34">
        <f t="shared" ref="M48:M57" si="8">SUM(F48+H48+J48+L48)</f>
        <v>60</v>
      </c>
      <c r="N48" s="69"/>
      <c r="O48" s="35">
        <f t="shared" ref="O48:O58" si="9">M48*N48</f>
        <v>0</v>
      </c>
      <c r="P48" s="47"/>
      <c r="Q48" s="47"/>
      <c r="R48" s="47"/>
      <c r="S48" s="47"/>
      <c r="T48" s="47"/>
    </row>
    <row r="49" spans="1:20" s="39" customFormat="1" ht="12.75" customHeight="1">
      <c r="A49" s="36" t="s">
        <v>66</v>
      </c>
      <c r="B49" s="36">
        <v>1</v>
      </c>
      <c r="C49" s="31" t="s">
        <v>68</v>
      </c>
      <c r="D49" s="32" t="s">
        <v>28</v>
      </c>
      <c r="E49" s="33">
        <f t="shared" si="2"/>
        <v>0</v>
      </c>
      <c r="F49" s="34">
        <v>4</v>
      </c>
      <c r="G49" s="33">
        <f t="shared" si="3"/>
        <v>0</v>
      </c>
      <c r="H49" s="34"/>
      <c r="I49" s="33">
        <f t="shared" si="4"/>
        <v>0</v>
      </c>
      <c r="J49" s="32"/>
      <c r="K49" s="33">
        <f t="shared" si="5"/>
        <v>0</v>
      </c>
      <c r="L49" s="32"/>
      <c r="M49" s="34">
        <f t="shared" si="8"/>
        <v>4</v>
      </c>
      <c r="N49" s="69"/>
      <c r="O49" s="35">
        <f t="shared" si="9"/>
        <v>0</v>
      </c>
      <c r="P49" s="47"/>
      <c r="Q49" s="47"/>
      <c r="R49" s="47"/>
      <c r="S49" s="47"/>
      <c r="T49" s="47"/>
    </row>
    <row r="50" spans="1:20" s="39" customFormat="1" ht="12.75" customHeight="1">
      <c r="A50" s="36" t="s">
        <v>66</v>
      </c>
      <c r="B50" s="36">
        <v>1</v>
      </c>
      <c r="C50" s="31" t="s">
        <v>69</v>
      </c>
      <c r="D50" s="32" t="s">
        <v>28</v>
      </c>
      <c r="E50" s="33">
        <f t="shared" si="2"/>
        <v>0</v>
      </c>
      <c r="F50" s="34">
        <v>2</v>
      </c>
      <c r="G50" s="33">
        <f t="shared" si="3"/>
        <v>0</v>
      </c>
      <c r="H50" s="34"/>
      <c r="I50" s="33">
        <f t="shared" si="4"/>
        <v>0</v>
      </c>
      <c r="J50" s="32"/>
      <c r="K50" s="33">
        <f t="shared" si="5"/>
        <v>0</v>
      </c>
      <c r="L50" s="34"/>
      <c r="M50" s="34">
        <f t="shared" si="8"/>
        <v>2</v>
      </c>
      <c r="N50" s="69"/>
      <c r="O50" s="35">
        <f t="shared" si="9"/>
        <v>0</v>
      </c>
      <c r="P50" s="47"/>
      <c r="Q50" s="47"/>
      <c r="R50" s="47"/>
      <c r="S50" s="47"/>
      <c r="T50" s="47"/>
    </row>
    <row r="51" spans="1:20" s="39" customFormat="1" ht="12.75" customHeight="1">
      <c r="A51" s="36" t="s">
        <v>66</v>
      </c>
      <c r="B51" s="36">
        <v>1</v>
      </c>
      <c r="C51" s="31" t="s">
        <v>70</v>
      </c>
      <c r="D51" s="32" t="s">
        <v>28</v>
      </c>
      <c r="E51" s="33">
        <f t="shared" si="2"/>
        <v>0</v>
      </c>
      <c r="F51" s="34">
        <v>12</v>
      </c>
      <c r="G51" s="33">
        <f t="shared" si="3"/>
        <v>0</v>
      </c>
      <c r="H51" s="34"/>
      <c r="I51" s="33">
        <f t="shared" si="4"/>
        <v>0</v>
      </c>
      <c r="J51" s="32"/>
      <c r="K51" s="33">
        <f t="shared" si="5"/>
        <v>0</v>
      </c>
      <c r="L51" s="34"/>
      <c r="M51" s="34">
        <f t="shared" si="8"/>
        <v>12</v>
      </c>
      <c r="N51" s="69"/>
      <c r="O51" s="35">
        <f t="shared" si="9"/>
        <v>0</v>
      </c>
      <c r="P51" s="47"/>
      <c r="Q51" s="47"/>
      <c r="R51" s="47"/>
      <c r="S51" s="47"/>
      <c r="T51" s="47"/>
    </row>
    <row r="52" spans="1:20" s="39" customFormat="1" ht="12.75" customHeight="1">
      <c r="A52" s="36" t="s">
        <v>66</v>
      </c>
      <c r="B52" s="36">
        <v>1</v>
      </c>
      <c r="C52" s="31" t="s">
        <v>71</v>
      </c>
      <c r="D52" s="32" t="s">
        <v>28</v>
      </c>
      <c r="E52" s="33">
        <f t="shared" si="2"/>
        <v>0</v>
      </c>
      <c r="F52" s="34">
        <v>4</v>
      </c>
      <c r="G52" s="33">
        <f t="shared" si="3"/>
        <v>0</v>
      </c>
      <c r="H52" s="34"/>
      <c r="I52" s="33">
        <f t="shared" si="4"/>
        <v>0</v>
      </c>
      <c r="J52" s="32"/>
      <c r="K52" s="33">
        <f t="shared" si="5"/>
        <v>0</v>
      </c>
      <c r="L52" s="34"/>
      <c r="M52" s="34">
        <f t="shared" si="8"/>
        <v>4</v>
      </c>
      <c r="N52" s="69"/>
      <c r="O52" s="35">
        <f t="shared" si="9"/>
        <v>0</v>
      </c>
      <c r="P52" s="47"/>
      <c r="Q52" s="47"/>
      <c r="R52" s="47"/>
      <c r="S52" s="47"/>
      <c r="T52" s="47"/>
    </row>
    <row r="53" spans="1:20" s="39" customFormat="1" ht="12.75" customHeight="1">
      <c r="A53" s="36" t="s">
        <v>66</v>
      </c>
      <c r="B53" s="36">
        <v>1</v>
      </c>
      <c r="C53" s="31" t="s">
        <v>72</v>
      </c>
      <c r="D53" s="32" t="s">
        <v>28</v>
      </c>
      <c r="E53" s="33">
        <f t="shared" si="2"/>
        <v>0</v>
      </c>
      <c r="F53" s="34">
        <v>12</v>
      </c>
      <c r="G53" s="33">
        <f t="shared" si="3"/>
        <v>0</v>
      </c>
      <c r="H53" s="34"/>
      <c r="I53" s="33">
        <f t="shared" si="4"/>
        <v>0</v>
      </c>
      <c r="J53" s="32"/>
      <c r="K53" s="33">
        <f t="shared" si="5"/>
        <v>0</v>
      </c>
      <c r="L53" s="34"/>
      <c r="M53" s="34">
        <f t="shared" si="8"/>
        <v>12</v>
      </c>
      <c r="N53" s="69"/>
      <c r="O53" s="35">
        <f t="shared" si="9"/>
        <v>0</v>
      </c>
      <c r="P53" s="47"/>
      <c r="Q53" s="47"/>
      <c r="R53" s="47"/>
      <c r="S53" s="47"/>
      <c r="T53" s="47"/>
    </row>
    <row r="54" spans="1:20" s="39" customFormat="1" ht="12.75" customHeight="1">
      <c r="A54" s="36" t="s">
        <v>66</v>
      </c>
      <c r="B54" s="36">
        <v>1</v>
      </c>
      <c r="C54" s="31" t="s">
        <v>73</v>
      </c>
      <c r="D54" s="32" t="s">
        <v>28</v>
      </c>
      <c r="E54" s="33">
        <f t="shared" si="2"/>
        <v>0</v>
      </c>
      <c r="F54" s="34">
        <v>10</v>
      </c>
      <c r="G54" s="33">
        <f t="shared" si="3"/>
        <v>0</v>
      </c>
      <c r="H54" s="34"/>
      <c r="I54" s="33">
        <f t="shared" si="4"/>
        <v>0</v>
      </c>
      <c r="J54" s="32"/>
      <c r="K54" s="33">
        <f t="shared" si="5"/>
        <v>0</v>
      </c>
      <c r="L54" s="34"/>
      <c r="M54" s="34">
        <f t="shared" si="8"/>
        <v>10</v>
      </c>
      <c r="N54" s="69"/>
      <c r="O54" s="35">
        <f t="shared" si="9"/>
        <v>0</v>
      </c>
      <c r="P54" s="47"/>
      <c r="Q54" s="47"/>
      <c r="R54" s="47"/>
      <c r="S54" s="47"/>
      <c r="T54" s="47"/>
    </row>
    <row r="55" spans="1:20" s="39" customFormat="1" ht="12.75" customHeight="1">
      <c r="A55" s="36" t="s">
        <v>66</v>
      </c>
      <c r="B55" s="36">
        <v>1</v>
      </c>
      <c r="C55" s="31" t="s">
        <v>74</v>
      </c>
      <c r="D55" s="32" t="s">
        <v>28</v>
      </c>
      <c r="E55" s="33">
        <f t="shared" si="2"/>
        <v>0</v>
      </c>
      <c r="F55" s="34">
        <v>30</v>
      </c>
      <c r="G55" s="33">
        <f t="shared" si="3"/>
        <v>0</v>
      </c>
      <c r="H55" s="34"/>
      <c r="I55" s="33">
        <f t="shared" si="4"/>
        <v>0</v>
      </c>
      <c r="J55" s="32"/>
      <c r="K55" s="33">
        <f t="shared" si="5"/>
        <v>0</v>
      </c>
      <c r="L55" s="34"/>
      <c r="M55" s="34">
        <f t="shared" si="8"/>
        <v>30</v>
      </c>
      <c r="N55" s="69"/>
      <c r="O55" s="35">
        <f t="shared" si="9"/>
        <v>0</v>
      </c>
      <c r="P55" s="47"/>
      <c r="Q55" s="47"/>
      <c r="R55" s="47"/>
      <c r="S55" s="47"/>
      <c r="T55" s="47"/>
    </row>
    <row r="56" spans="1:20" s="39" customFormat="1" ht="12.75" customHeight="1">
      <c r="A56" s="36" t="s">
        <v>66</v>
      </c>
      <c r="B56" s="36">
        <v>1</v>
      </c>
      <c r="C56" s="31" t="s">
        <v>75</v>
      </c>
      <c r="D56" s="32" t="s">
        <v>28</v>
      </c>
      <c r="E56" s="33">
        <f t="shared" si="2"/>
        <v>0</v>
      </c>
      <c r="F56" s="34">
        <v>20</v>
      </c>
      <c r="G56" s="33">
        <f t="shared" si="3"/>
        <v>0</v>
      </c>
      <c r="H56" s="34"/>
      <c r="I56" s="33">
        <f t="shared" si="4"/>
        <v>0</v>
      </c>
      <c r="J56" s="32"/>
      <c r="K56" s="33">
        <f t="shared" si="5"/>
        <v>0</v>
      </c>
      <c r="L56" s="34"/>
      <c r="M56" s="34">
        <f t="shared" si="8"/>
        <v>20</v>
      </c>
      <c r="N56" s="69"/>
      <c r="O56" s="35">
        <f t="shared" si="9"/>
        <v>0</v>
      </c>
      <c r="P56" s="47"/>
      <c r="Q56" s="47"/>
      <c r="R56" s="47"/>
      <c r="S56" s="47"/>
      <c r="T56" s="47"/>
    </row>
    <row r="57" spans="1:20" s="39" customFormat="1" ht="12.75" customHeight="1">
      <c r="A57" s="36" t="s">
        <v>66</v>
      </c>
      <c r="B57" s="36">
        <v>1</v>
      </c>
      <c r="C57" s="31" t="s">
        <v>76</v>
      </c>
      <c r="D57" s="32" t="s">
        <v>28</v>
      </c>
      <c r="E57" s="33">
        <f t="shared" si="2"/>
        <v>0</v>
      </c>
      <c r="F57" s="32">
        <v>12</v>
      </c>
      <c r="G57" s="33">
        <f t="shared" si="3"/>
        <v>0</v>
      </c>
      <c r="H57" s="32"/>
      <c r="I57" s="33">
        <f t="shared" si="4"/>
        <v>0</v>
      </c>
      <c r="J57" s="32"/>
      <c r="K57" s="33">
        <f t="shared" si="5"/>
        <v>0</v>
      </c>
      <c r="L57" s="34"/>
      <c r="M57" s="34">
        <f t="shared" si="8"/>
        <v>12</v>
      </c>
      <c r="N57" s="69"/>
      <c r="O57" s="35">
        <f t="shared" si="9"/>
        <v>0</v>
      </c>
      <c r="P57" s="47"/>
      <c r="Q57" s="47"/>
      <c r="R57" s="47"/>
      <c r="S57" s="47"/>
      <c r="T57" s="47"/>
    </row>
    <row r="58" spans="1:20" s="39" customFormat="1" ht="12.75" customHeight="1">
      <c r="A58" s="36" t="s">
        <v>66</v>
      </c>
      <c r="B58" s="36">
        <v>1</v>
      </c>
      <c r="C58" s="31" t="s">
        <v>77</v>
      </c>
      <c r="D58" s="32" t="s">
        <v>28</v>
      </c>
      <c r="E58" s="33">
        <f t="shared" si="2"/>
        <v>0</v>
      </c>
      <c r="F58" s="32">
        <v>10</v>
      </c>
      <c r="G58" s="33">
        <f t="shared" si="3"/>
        <v>0</v>
      </c>
      <c r="H58" s="32"/>
      <c r="I58" s="33">
        <f t="shared" si="4"/>
        <v>0</v>
      </c>
      <c r="J58" s="32"/>
      <c r="K58" s="33">
        <f t="shared" si="5"/>
        <v>0</v>
      </c>
      <c r="L58" s="34"/>
      <c r="M58" s="34">
        <f>SUM(F58+H58+J58+L58)</f>
        <v>10</v>
      </c>
      <c r="N58" s="69"/>
      <c r="O58" s="35">
        <f t="shared" si="9"/>
        <v>0</v>
      </c>
      <c r="P58" s="47"/>
      <c r="Q58" s="47"/>
      <c r="R58" s="47"/>
      <c r="S58" s="47"/>
      <c r="T58" s="47"/>
    </row>
    <row r="59" spans="1:20">
      <c r="A59" s="10">
        <v>2300</v>
      </c>
      <c r="B59" s="71"/>
      <c r="C59" s="5" t="s">
        <v>78</v>
      </c>
      <c r="D59" s="6"/>
      <c r="E59" s="6"/>
      <c r="F59" s="6"/>
      <c r="G59" s="6"/>
      <c r="H59" s="6"/>
      <c r="I59" s="6"/>
      <c r="J59" s="6"/>
      <c r="K59" s="6"/>
      <c r="L59" s="6"/>
      <c r="M59" s="6"/>
      <c r="N59" s="6"/>
      <c r="O59" s="12"/>
    </row>
    <row r="60" spans="1:20" s="39" customFormat="1" ht="12.75" customHeight="1">
      <c r="A60" s="36" t="s">
        <v>79</v>
      </c>
      <c r="B60" s="36">
        <v>1</v>
      </c>
      <c r="C60" s="31" t="s">
        <v>80</v>
      </c>
      <c r="D60" s="32" t="s">
        <v>53</v>
      </c>
      <c r="E60" s="33">
        <f t="shared" si="2"/>
        <v>0</v>
      </c>
      <c r="F60" s="34">
        <v>30</v>
      </c>
      <c r="G60" s="33">
        <f t="shared" si="3"/>
        <v>0</v>
      </c>
      <c r="H60" s="34"/>
      <c r="I60" s="33">
        <f t="shared" si="4"/>
        <v>0</v>
      </c>
      <c r="J60" s="32"/>
      <c r="K60" s="33">
        <f t="shared" si="5"/>
        <v>0</v>
      </c>
      <c r="L60" s="34"/>
      <c r="M60" s="34">
        <f>SUM(F60+H60+J60+L60)</f>
        <v>30</v>
      </c>
      <c r="N60" s="69"/>
      <c r="O60" s="35">
        <f>M60*N60</f>
        <v>0</v>
      </c>
      <c r="P60" s="47"/>
      <c r="Q60" s="47"/>
      <c r="R60" s="47"/>
      <c r="S60" s="47"/>
      <c r="T60" s="47"/>
    </row>
    <row r="61" spans="1:20" s="39" customFormat="1">
      <c r="A61" s="36" t="s">
        <v>81</v>
      </c>
      <c r="B61" s="36">
        <v>1</v>
      </c>
      <c r="C61" s="31" t="s">
        <v>82</v>
      </c>
      <c r="D61" s="32" t="s">
        <v>36</v>
      </c>
      <c r="E61" s="33">
        <f t="shared" si="2"/>
        <v>0</v>
      </c>
      <c r="F61" s="32">
        <v>145</v>
      </c>
      <c r="G61" s="33">
        <f t="shared" si="3"/>
        <v>0</v>
      </c>
      <c r="H61" s="32"/>
      <c r="I61" s="33">
        <f t="shared" si="4"/>
        <v>0</v>
      </c>
      <c r="J61" s="32"/>
      <c r="K61" s="33">
        <f t="shared" si="5"/>
        <v>0</v>
      </c>
      <c r="L61" s="34"/>
      <c r="M61" s="34">
        <f>SUM(F61+H61+J61+L61)</f>
        <v>145</v>
      </c>
      <c r="N61" s="69"/>
      <c r="O61" s="35">
        <f>M61*N61</f>
        <v>0</v>
      </c>
      <c r="P61" s="47"/>
      <c r="Q61" s="47"/>
      <c r="R61" s="47"/>
      <c r="S61" s="47"/>
      <c r="T61" s="47"/>
    </row>
    <row r="62" spans="1:20">
      <c r="A62" s="8">
        <v>3000</v>
      </c>
      <c r="B62" s="72"/>
      <c r="C62" s="1" t="s">
        <v>83</v>
      </c>
      <c r="D62" s="4"/>
      <c r="E62" s="4"/>
      <c r="F62" s="4"/>
      <c r="G62" s="4"/>
      <c r="H62" s="4"/>
      <c r="I62" s="4"/>
      <c r="J62" s="4"/>
      <c r="K62" s="4"/>
      <c r="L62" s="4"/>
      <c r="M62" s="4"/>
      <c r="N62" s="4"/>
      <c r="O62" s="9"/>
    </row>
    <row r="63" spans="1:20">
      <c r="A63" s="13">
        <v>3200</v>
      </c>
      <c r="B63" s="73"/>
      <c r="C63" s="14" t="s">
        <v>84</v>
      </c>
      <c r="D63" s="15"/>
      <c r="E63" s="15"/>
      <c r="F63" s="15"/>
      <c r="G63" s="15"/>
      <c r="H63" s="15"/>
      <c r="I63" s="15"/>
      <c r="J63" s="15"/>
      <c r="K63" s="15"/>
      <c r="L63" s="15"/>
      <c r="M63" s="15"/>
      <c r="N63" s="15"/>
      <c r="O63" s="16"/>
    </row>
    <row r="64" spans="1:20" s="39" customFormat="1" ht="12.75" customHeight="1">
      <c r="A64" s="36">
        <v>3261</v>
      </c>
      <c r="B64" s="36">
        <v>1</v>
      </c>
      <c r="C64" s="47" t="s">
        <v>85</v>
      </c>
      <c r="D64" s="32" t="s">
        <v>25</v>
      </c>
      <c r="E64" s="33">
        <f t="shared" si="2"/>
        <v>0</v>
      </c>
      <c r="F64" s="67">
        <v>9</v>
      </c>
      <c r="G64" s="33">
        <f t="shared" si="3"/>
        <v>0</v>
      </c>
      <c r="H64" s="37"/>
      <c r="I64" s="33">
        <f t="shared" si="4"/>
        <v>0</v>
      </c>
      <c r="J64" s="38"/>
      <c r="K64" s="33">
        <f t="shared" si="5"/>
        <v>0</v>
      </c>
      <c r="L64" s="37"/>
      <c r="M64" s="34">
        <f t="shared" ref="M64:M73" si="10">SUM(F64+H64+J64+L64)</f>
        <v>9</v>
      </c>
      <c r="N64" s="69"/>
      <c r="O64" s="35">
        <f t="shared" ref="O64:O73" si="11">M64*N64</f>
        <v>0</v>
      </c>
      <c r="P64" s="47"/>
      <c r="Q64" s="47"/>
      <c r="R64" s="47"/>
      <c r="S64" s="47"/>
      <c r="T64" s="47"/>
    </row>
    <row r="65" spans="1:20" s="39" customFormat="1" ht="25.5">
      <c r="A65" s="36">
        <v>3261</v>
      </c>
      <c r="B65" s="36">
        <v>1</v>
      </c>
      <c r="C65" s="31" t="s">
        <v>86</v>
      </c>
      <c r="D65" s="32" t="s">
        <v>25</v>
      </c>
      <c r="E65" s="33">
        <f t="shared" si="2"/>
        <v>0</v>
      </c>
      <c r="F65" s="67">
        <v>1</v>
      </c>
      <c r="G65" s="33">
        <f t="shared" si="3"/>
        <v>0</v>
      </c>
      <c r="H65" s="37"/>
      <c r="I65" s="33">
        <f t="shared" si="4"/>
        <v>0</v>
      </c>
      <c r="J65" s="38"/>
      <c r="K65" s="33">
        <f t="shared" si="5"/>
        <v>0</v>
      </c>
      <c r="L65" s="37"/>
      <c r="M65" s="34">
        <f t="shared" si="10"/>
        <v>1</v>
      </c>
      <c r="N65" s="69"/>
      <c r="O65" s="35">
        <f t="shared" si="11"/>
        <v>0</v>
      </c>
      <c r="P65" s="47"/>
      <c r="Q65" s="47"/>
      <c r="R65" s="47"/>
      <c r="S65" s="47"/>
      <c r="T65" s="47"/>
    </row>
    <row r="66" spans="1:20" s="39" customFormat="1" ht="25.5">
      <c r="A66" s="36">
        <v>3261</v>
      </c>
      <c r="B66" s="36">
        <v>1</v>
      </c>
      <c r="C66" s="31" t="s">
        <v>87</v>
      </c>
      <c r="D66" s="32" t="s">
        <v>25</v>
      </c>
      <c r="E66" s="33">
        <f t="shared" si="2"/>
        <v>0</v>
      </c>
      <c r="F66" s="67">
        <v>18</v>
      </c>
      <c r="G66" s="33">
        <f t="shared" si="3"/>
        <v>0</v>
      </c>
      <c r="H66" s="37"/>
      <c r="I66" s="33">
        <f t="shared" si="4"/>
        <v>0</v>
      </c>
      <c r="J66" s="38"/>
      <c r="K66" s="33">
        <f t="shared" si="5"/>
        <v>0</v>
      </c>
      <c r="L66" s="37"/>
      <c r="M66" s="34">
        <f t="shared" si="10"/>
        <v>18</v>
      </c>
      <c r="N66" s="69"/>
      <c r="O66" s="35">
        <f t="shared" si="11"/>
        <v>0</v>
      </c>
      <c r="P66" s="47"/>
      <c r="Q66" s="47"/>
      <c r="R66" s="47"/>
      <c r="S66" s="47"/>
      <c r="T66" s="47"/>
    </row>
    <row r="67" spans="1:20" s="39" customFormat="1" ht="25.5">
      <c r="A67" s="36">
        <v>3261</v>
      </c>
      <c r="B67" s="36">
        <v>1</v>
      </c>
      <c r="C67" s="31" t="s">
        <v>88</v>
      </c>
      <c r="D67" s="32" t="s">
        <v>25</v>
      </c>
      <c r="E67" s="33">
        <f t="shared" si="2"/>
        <v>0</v>
      </c>
      <c r="F67" s="67">
        <v>1</v>
      </c>
      <c r="G67" s="33">
        <f t="shared" si="3"/>
        <v>0</v>
      </c>
      <c r="H67" s="37"/>
      <c r="I67" s="33">
        <f t="shared" si="4"/>
        <v>0</v>
      </c>
      <c r="J67" s="38"/>
      <c r="K67" s="33">
        <f t="shared" si="5"/>
        <v>0</v>
      </c>
      <c r="L67" s="37"/>
      <c r="M67" s="34">
        <f t="shared" si="10"/>
        <v>1</v>
      </c>
      <c r="N67" s="69"/>
      <c r="O67" s="35">
        <f t="shared" si="11"/>
        <v>0</v>
      </c>
      <c r="P67" s="47"/>
      <c r="Q67" s="47"/>
      <c r="R67" s="47"/>
      <c r="S67" s="47"/>
      <c r="T67" s="47"/>
    </row>
    <row r="68" spans="1:20" s="39" customFormat="1" ht="25.5">
      <c r="A68" s="36">
        <v>3261</v>
      </c>
      <c r="B68" s="36">
        <v>1</v>
      </c>
      <c r="C68" s="31" t="s">
        <v>89</v>
      </c>
      <c r="D68" s="32" t="s">
        <v>25</v>
      </c>
      <c r="E68" s="33">
        <f>F68*$N68</f>
        <v>0</v>
      </c>
      <c r="F68" s="67">
        <v>2</v>
      </c>
      <c r="G68" s="33">
        <f>H68*$N68</f>
        <v>0</v>
      </c>
      <c r="H68" s="37"/>
      <c r="I68" s="33">
        <f>J68*$N68</f>
        <v>0</v>
      </c>
      <c r="J68" s="38"/>
      <c r="K68" s="33">
        <f>L68*$N68</f>
        <v>0</v>
      </c>
      <c r="L68" s="37"/>
      <c r="M68" s="34">
        <f t="shared" si="10"/>
        <v>2</v>
      </c>
      <c r="N68" s="69"/>
      <c r="O68" s="35">
        <f>M68*N68</f>
        <v>0</v>
      </c>
      <c r="P68" s="47"/>
      <c r="Q68" s="47"/>
      <c r="R68" s="47"/>
      <c r="S68" s="47"/>
      <c r="T68" s="47"/>
    </row>
    <row r="69" spans="1:20" s="39" customFormat="1">
      <c r="A69" s="36">
        <v>3261</v>
      </c>
      <c r="B69" s="36">
        <v>1</v>
      </c>
      <c r="C69" s="31" t="s">
        <v>90</v>
      </c>
      <c r="D69" s="32" t="s">
        <v>25</v>
      </c>
      <c r="E69" s="33">
        <f>F69*$N69</f>
        <v>0</v>
      </c>
      <c r="F69" s="67">
        <v>1</v>
      </c>
      <c r="G69" s="33">
        <f>H69*$N69</f>
        <v>0</v>
      </c>
      <c r="H69" s="37"/>
      <c r="I69" s="33">
        <f>J69*$N69</f>
        <v>0</v>
      </c>
      <c r="J69" s="38"/>
      <c r="K69" s="33">
        <f>L69*$N69</f>
        <v>0</v>
      </c>
      <c r="L69" s="37"/>
      <c r="M69" s="34">
        <f t="shared" si="10"/>
        <v>1</v>
      </c>
      <c r="N69" s="69"/>
      <c r="O69" s="35">
        <f>M69*N69</f>
        <v>0</v>
      </c>
      <c r="P69" s="47"/>
      <c r="Q69" s="47"/>
      <c r="R69" s="47"/>
      <c r="S69" s="47"/>
      <c r="T69" s="47"/>
    </row>
    <row r="70" spans="1:20" s="39" customFormat="1">
      <c r="A70" s="36">
        <v>3261</v>
      </c>
      <c r="B70" s="36">
        <v>1</v>
      </c>
      <c r="C70" s="31" t="s">
        <v>91</v>
      </c>
      <c r="D70" s="32" t="s">
        <v>25</v>
      </c>
      <c r="E70" s="33">
        <f>F70*$N70</f>
        <v>0</v>
      </c>
      <c r="F70" s="67">
        <v>1</v>
      </c>
      <c r="G70" s="33">
        <f>H70*$N70</f>
        <v>0</v>
      </c>
      <c r="H70" s="37"/>
      <c r="I70" s="33">
        <f>J70*$N70</f>
        <v>0</v>
      </c>
      <c r="J70" s="38"/>
      <c r="K70" s="33">
        <f>L70*$N70</f>
        <v>0</v>
      </c>
      <c r="L70" s="37"/>
      <c r="M70" s="34">
        <f t="shared" si="10"/>
        <v>1</v>
      </c>
      <c r="N70" s="69"/>
      <c r="O70" s="35">
        <f>M70*N70</f>
        <v>0</v>
      </c>
      <c r="P70" s="47"/>
      <c r="Q70" s="47"/>
      <c r="R70" s="47"/>
      <c r="S70" s="47"/>
      <c r="T70" s="47"/>
    </row>
    <row r="71" spans="1:20" s="39" customFormat="1" ht="12.75" customHeight="1">
      <c r="A71" s="36">
        <v>3261</v>
      </c>
      <c r="B71" s="36">
        <v>2</v>
      </c>
      <c r="C71" s="31" t="s">
        <v>92</v>
      </c>
      <c r="D71" s="32" t="s">
        <v>25</v>
      </c>
      <c r="E71" s="33">
        <f>F71*$N71</f>
        <v>0</v>
      </c>
      <c r="F71" s="67">
        <v>1</v>
      </c>
      <c r="G71" s="33">
        <f>H71*$N71</f>
        <v>0</v>
      </c>
      <c r="H71" s="37"/>
      <c r="I71" s="33">
        <f>J71*$N71</f>
        <v>0</v>
      </c>
      <c r="J71" s="38"/>
      <c r="K71" s="33">
        <f>L71*$N71</f>
        <v>0</v>
      </c>
      <c r="L71" s="37"/>
      <c r="M71" s="34">
        <f t="shared" si="10"/>
        <v>1</v>
      </c>
      <c r="N71" s="69"/>
      <c r="O71" s="35">
        <f>M71*N71</f>
        <v>0</v>
      </c>
      <c r="P71" s="47"/>
      <c r="Q71" s="47"/>
      <c r="R71" s="47"/>
      <c r="S71" s="47"/>
      <c r="T71" s="47"/>
    </row>
    <row r="72" spans="1:20" s="39" customFormat="1" ht="12.75" customHeight="1">
      <c r="A72" s="36">
        <v>3261</v>
      </c>
      <c r="B72" s="36">
        <v>3</v>
      </c>
      <c r="C72" s="31" t="s">
        <v>93</v>
      </c>
      <c r="D72" s="32" t="s">
        <v>25</v>
      </c>
      <c r="E72" s="33">
        <f>F72*$N72</f>
        <v>0</v>
      </c>
      <c r="F72" s="67">
        <v>2</v>
      </c>
      <c r="G72" s="33">
        <f>H72*$N72</f>
        <v>0</v>
      </c>
      <c r="H72" s="37"/>
      <c r="I72" s="33">
        <f>J72*$N72</f>
        <v>0</v>
      </c>
      <c r="J72" s="38"/>
      <c r="K72" s="33">
        <f>L72*$N72</f>
        <v>0</v>
      </c>
      <c r="L72" s="37"/>
      <c r="M72" s="34">
        <f t="shared" si="10"/>
        <v>2</v>
      </c>
      <c r="N72" s="69"/>
      <c r="O72" s="35">
        <f>M72*N72</f>
        <v>0</v>
      </c>
      <c r="P72" s="47"/>
      <c r="Q72" s="47"/>
      <c r="R72" s="47"/>
      <c r="S72" s="47"/>
      <c r="T72" s="47"/>
    </row>
    <row r="73" spans="1:20" s="39" customFormat="1" ht="12.75" customHeight="1">
      <c r="A73" s="36">
        <v>3263</v>
      </c>
      <c r="B73" s="36">
        <v>1</v>
      </c>
      <c r="C73" s="31" t="s">
        <v>94</v>
      </c>
      <c r="D73" s="32" t="s">
        <v>36</v>
      </c>
      <c r="E73" s="33">
        <f t="shared" si="2"/>
        <v>0</v>
      </c>
      <c r="F73" s="37">
        <v>80</v>
      </c>
      <c r="G73" s="33">
        <f t="shared" si="3"/>
        <v>0</v>
      </c>
      <c r="H73" s="37"/>
      <c r="I73" s="33">
        <f t="shared" si="4"/>
        <v>0</v>
      </c>
      <c r="J73" s="38"/>
      <c r="K73" s="33">
        <f t="shared" si="5"/>
        <v>0</v>
      </c>
      <c r="L73" s="37"/>
      <c r="M73" s="34">
        <f t="shared" si="10"/>
        <v>80</v>
      </c>
      <c r="N73" s="69"/>
      <c r="O73" s="35">
        <f t="shared" si="11"/>
        <v>0</v>
      </c>
      <c r="P73" s="47"/>
      <c r="Q73" s="47"/>
      <c r="R73" s="47"/>
      <c r="S73" s="47"/>
      <c r="T73" s="47"/>
    </row>
    <row r="74" spans="1:20">
      <c r="A74" s="8">
        <v>4000</v>
      </c>
      <c r="B74" s="72"/>
      <c r="C74" s="1" t="s">
        <v>95</v>
      </c>
      <c r="D74" s="4"/>
      <c r="E74" s="4"/>
      <c r="F74" s="4"/>
      <c r="G74" s="4"/>
      <c r="H74" s="4"/>
      <c r="I74" s="4"/>
      <c r="J74" s="4"/>
      <c r="K74" s="4"/>
      <c r="L74" s="4"/>
      <c r="M74" s="4"/>
      <c r="N74" s="4"/>
      <c r="O74" s="9"/>
    </row>
    <row r="75" spans="1:20">
      <c r="A75" s="13">
        <v>4900</v>
      </c>
      <c r="B75" s="73"/>
      <c r="C75" s="14" t="s">
        <v>96</v>
      </c>
      <c r="D75" s="15"/>
      <c r="E75" s="15"/>
      <c r="F75" s="15"/>
      <c r="G75" s="15"/>
      <c r="H75" s="15"/>
      <c r="I75" s="15"/>
      <c r="J75" s="15"/>
      <c r="K75" s="15"/>
      <c r="L75" s="15"/>
      <c r="M75" s="15"/>
      <c r="N75" s="15"/>
      <c r="O75" s="16"/>
    </row>
    <row r="76" spans="1:20" s="39" customFormat="1" ht="12.75" customHeight="1" thickBot="1">
      <c r="A76" s="36">
        <v>4999</v>
      </c>
      <c r="B76" s="36">
        <v>1</v>
      </c>
      <c r="C76" s="31" t="s">
        <v>97</v>
      </c>
      <c r="D76" s="32" t="s">
        <v>25</v>
      </c>
      <c r="E76" s="33">
        <f t="shared" si="2"/>
        <v>0</v>
      </c>
      <c r="F76" s="32">
        <v>16</v>
      </c>
      <c r="G76" s="33">
        <f t="shared" si="3"/>
        <v>0</v>
      </c>
      <c r="H76" s="32"/>
      <c r="I76" s="33">
        <f t="shared" si="4"/>
        <v>0</v>
      </c>
      <c r="J76" s="32"/>
      <c r="K76" s="33">
        <f t="shared" si="5"/>
        <v>0</v>
      </c>
      <c r="L76" s="34"/>
      <c r="M76" s="34">
        <f>SUM(F76+H76+J76+L76)</f>
        <v>16</v>
      </c>
      <c r="N76" s="69"/>
      <c r="O76" s="35">
        <f>M76*N76</f>
        <v>0</v>
      </c>
      <c r="P76" s="47"/>
      <c r="Q76" s="47"/>
      <c r="R76" s="47"/>
      <c r="S76" s="47"/>
      <c r="T76" s="47"/>
    </row>
    <row r="77" spans="1:20" ht="19.5" customHeight="1" thickBot="1">
      <c r="A77" s="40" t="s">
        <v>98</v>
      </c>
      <c r="B77" s="40"/>
      <c r="C77" s="41"/>
      <c r="D77" s="41"/>
      <c r="E77" s="41"/>
      <c r="F77" s="90">
        <f>SUM(E22:E76)</f>
        <v>0</v>
      </c>
      <c r="G77" s="42"/>
      <c r="H77" s="90">
        <f>SUM(G22:G76)</f>
        <v>0</v>
      </c>
      <c r="I77" s="42"/>
      <c r="J77" s="90">
        <f>SUM(I22:I76)</f>
        <v>0</v>
      </c>
      <c r="K77" s="42"/>
      <c r="L77" s="90">
        <f>SUM(K22:K76)</f>
        <v>0</v>
      </c>
      <c r="M77" s="101" t="s">
        <v>99</v>
      </c>
      <c r="N77" s="102"/>
      <c r="O77" s="43">
        <f>SUM(O22:O76)</f>
        <v>0</v>
      </c>
    </row>
    <row r="80" spans="1:20" ht="15">
      <c r="A80" s="30" t="s">
        <v>100</v>
      </c>
      <c r="B80" s="30"/>
    </row>
    <row r="81" spans="1:20">
      <c r="A81" s="17">
        <v>1000</v>
      </c>
      <c r="B81" s="70"/>
      <c r="C81" s="18" t="s">
        <v>19</v>
      </c>
      <c r="D81" s="19"/>
      <c r="E81" s="19"/>
      <c r="F81" s="18"/>
      <c r="G81" s="18"/>
      <c r="H81" s="18"/>
      <c r="I81" s="18"/>
      <c r="J81" s="18"/>
      <c r="K81" s="18"/>
      <c r="L81" s="18"/>
      <c r="M81" s="18"/>
      <c r="N81" s="19" t="s">
        <v>20</v>
      </c>
      <c r="O81" s="20" t="s">
        <v>21</v>
      </c>
    </row>
    <row r="82" spans="1:20">
      <c r="A82" s="10">
        <v>1100</v>
      </c>
      <c r="B82" s="71"/>
      <c r="C82" s="5" t="s">
        <v>22</v>
      </c>
      <c r="D82" s="6"/>
      <c r="E82" s="6"/>
      <c r="F82" s="5"/>
      <c r="G82" s="5"/>
      <c r="H82" s="5"/>
      <c r="I82" s="5"/>
      <c r="J82" s="5"/>
      <c r="K82" s="5"/>
      <c r="L82" s="5"/>
      <c r="M82" s="5"/>
      <c r="N82" s="5"/>
      <c r="O82" s="11"/>
    </row>
    <row r="83" spans="1:20" s="47" customFormat="1">
      <c r="A83" s="79">
        <v>1132</v>
      </c>
      <c r="B83" s="79">
        <v>1</v>
      </c>
      <c r="C83" s="44" t="s">
        <v>101</v>
      </c>
      <c r="D83" s="45" t="s">
        <v>28</v>
      </c>
      <c r="E83" s="45">
        <f t="shared" ref="E83:E88" si="12">F83*$N83</f>
        <v>0</v>
      </c>
      <c r="F83" s="45">
        <v>610</v>
      </c>
      <c r="G83" s="45">
        <f t="shared" ref="G83:G107" si="13">H83*$N83</f>
        <v>0</v>
      </c>
      <c r="H83" s="44"/>
      <c r="I83" s="45">
        <f t="shared" ref="I83:I107" si="14">J83*$N83</f>
        <v>0</v>
      </c>
      <c r="J83" s="44"/>
      <c r="K83" s="45">
        <f t="shared" ref="K83:K107" si="15">L83*$N83</f>
        <v>0</v>
      </c>
      <c r="L83" s="44"/>
      <c r="M83" s="37">
        <f t="shared" ref="M83:M88" si="16">SUM(F83+H83+J83+L83)</f>
        <v>610</v>
      </c>
      <c r="N83" s="81"/>
      <c r="O83" s="82">
        <f t="shared" ref="O83:O88" si="17">M83*N83</f>
        <v>0</v>
      </c>
    </row>
    <row r="84" spans="1:20" s="47" customFormat="1">
      <c r="A84" s="79">
        <v>1132</v>
      </c>
      <c r="B84" s="79">
        <v>2</v>
      </c>
      <c r="C84" s="44" t="s">
        <v>102</v>
      </c>
      <c r="D84" s="45" t="s">
        <v>28</v>
      </c>
      <c r="E84" s="45">
        <f t="shared" si="12"/>
        <v>0</v>
      </c>
      <c r="F84" s="45">
        <v>65</v>
      </c>
      <c r="G84" s="45">
        <f t="shared" si="13"/>
        <v>0</v>
      </c>
      <c r="H84" s="44"/>
      <c r="I84" s="45">
        <f t="shared" si="14"/>
        <v>0</v>
      </c>
      <c r="J84" s="44"/>
      <c r="K84" s="45">
        <f t="shared" si="15"/>
        <v>0</v>
      </c>
      <c r="L84" s="44"/>
      <c r="M84" s="37">
        <f t="shared" si="16"/>
        <v>65</v>
      </c>
      <c r="N84" s="81"/>
      <c r="O84" s="82">
        <f t="shared" si="17"/>
        <v>0</v>
      </c>
    </row>
    <row r="85" spans="1:20" s="47" customFormat="1">
      <c r="A85" s="79">
        <v>1133</v>
      </c>
      <c r="B85" s="79">
        <v>1</v>
      </c>
      <c r="C85" s="44" t="s">
        <v>103</v>
      </c>
      <c r="D85" s="45" t="s">
        <v>25</v>
      </c>
      <c r="E85" s="45">
        <f t="shared" si="12"/>
        <v>0</v>
      </c>
      <c r="F85" s="45">
        <v>2</v>
      </c>
      <c r="G85" s="45">
        <f>H85*$N85</f>
        <v>0</v>
      </c>
      <c r="H85" s="44"/>
      <c r="I85" s="45">
        <f>J85*$N85</f>
        <v>0</v>
      </c>
      <c r="J85" s="44"/>
      <c r="K85" s="45">
        <f>L85*$N85</f>
        <v>0</v>
      </c>
      <c r="L85" s="44"/>
      <c r="M85" s="37">
        <f t="shared" si="16"/>
        <v>2</v>
      </c>
      <c r="N85" s="81"/>
      <c r="O85" s="82">
        <f t="shared" si="17"/>
        <v>0</v>
      </c>
    </row>
    <row r="86" spans="1:20" s="47" customFormat="1">
      <c r="A86" s="79">
        <v>1133</v>
      </c>
      <c r="B86" s="79">
        <v>1</v>
      </c>
      <c r="C86" s="44" t="s">
        <v>104</v>
      </c>
      <c r="D86" s="45" t="s">
        <v>25</v>
      </c>
      <c r="E86" s="45">
        <f t="shared" si="12"/>
        <v>0</v>
      </c>
      <c r="F86" s="45">
        <v>8</v>
      </c>
      <c r="G86" s="45">
        <f t="shared" si="13"/>
        <v>0</v>
      </c>
      <c r="H86" s="44"/>
      <c r="I86" s="45">
        <f t="shared" si="14"/>
        <v>0</v>
      </c>
      <c r="J86" s="44"/>
      <c r="K86" s="45">
        <f t="shared" si="15"/>
        <v>0</v>
      </c>
      <c r="L86" s="44"/>
      <c r="M86" s="37">
        <f t="shared" si="16"/>
        <v>8</v>
      </c>
      <c r="N86" s="81"/>
      <c r="O86" s="82">
        <f t="shared" si="17"/>
        <v>0</v>
      </c>
    </row>
    <row r="87" spans="1:20" s="47" customFormat="1">
      <c r="A87" s="79">
        <v>1133</v>
      </c>
      <c r="B87" s="79">
        <v>1</v>
      </c>
      <c r="C87" s="44" t="s">
        <v>105</v>
      </c>
      <c r="D87" s="45" t="s">
        <v>25</v>
      </c>
      <c r="E87" s="45">
        <f t="shared" si="12"/>
        <v>0</v>
      </c>
      <c r="F87" s="45">
        <v>1</v>
      </c>
      <c r="G87" s="45">
        <f>H87*$N87</f>
        <v>0</v>
      </c>
      <c r="H87" s="44"/>
      <c r="I87" s="45">
        <f>J87*$N87</f>
        <v>0</v>
      </c>
      <c r="J87" s="44"/>
      <c r="K87" s="45">
        <f>L87*$N87</f>
        <v>0</v>
      </c>
      <c r="L87" s="44"/>
      <c r="M87" s="37">
        <f t="shared" si="16"/>
        <v>1</v>
      </c>
      <c r="N87" s="81"/>
      <c r="O87" s="82">
        <f t="shared" si="17"/>
        <v>0</v>
      </c>
    </row>
    <row r="88" spans="1:20" s="47" customFormat="1">
      <c r="A88" s="79">
        <v>1133</v>
      </c>
      <c r="B88" s="79">
        <v>1</v>
      </c>
      <c r="C88" s="44" t="s">
        <v>106</v>
      </c>
      <c r="D88" s="45" t="s">
        <v>25</v>
      </c>
      <c r="E88" s="45">
        <f t="shared" si="12"/>
        <v>0</v>
      </c>
      <c r="F88" s="45">
        <v>2</v>
      </c>
      <c r="G88" s="45">
        <f>H88*$N88</f>
        <v>0</v>
      </c>
      <c r="H88" s="44"/>
      <c r="I88" s="45">
        <f>J88*$N88</f>
        <v>0</v>
      </c>
      <c r="J88" s="44"/>
      <c r="K88" s="45">
        <f>L88*$N88</f>
        <v>0</v>
      </c>
      <c r="L88" s="44"/>
      <c r="M88" s="37">
        <f t="shared" si="16"/>
        <v>2</v>
      </c>
      <c r="N88" s="81"/>
      <c r="O88" s="82">
        <f t="shared" si="17"/>
        <v>0</v>
      </c>
    </row>
    <row r="89" spans="1:20">
      <c r="A89" s="10">
        <v>1600</v>
      </c>
      <c r="B89" s="71"/>
      <c r="C89" s="5" t="s">
        <v>42</v>
      </c>
      <c r="D89" s="6"/>
      <c r="E89" s="6"/>
      <c r="F89" s="6"/>
      <c r="G89" s="6"/>
      <c r="H89" s="6"/>
      <c r="I89" s="6"/>
      <c r="J89" s="6"/>
      <c r="K89" s="6"/>
      <c r="L89" s="6"/>
      <c r="M89" s="6"/>
      <c r="N89" s="6"/>
      <c r="O89" s="12"/>
    </row>
    <row r="90" spans="1:20" s="47" customFormat="1">
      <c r="A90" s="79">
        <v>1621</v>
      </c>
      <c r="B90" s="79">
        <v>2</v>
      </c>
      <c r="C90" s="44" t="s">
        <v>107</v>
      </c>
      <c r="D90" s="45" t="s">
        <v>28</v>
      </c>
      <c r="E90" s="45">
        <f>F90*$N90</f>
        <v>0</v>
      </c>
      <c r="F90" s="45">
        <v>60</v>
      </c>
      <c r="G90" s="45">
        <f>H90*$N90</f>
        <v>0</v>
      </c>
      <c r="H90" s="44"/>
      <c r="I90" s="45">
        <f>J90*$N90</f>
        <v>0</v>
      </c>
      <c r="J90" s="44"/>
      <c r="K90" s="45">
        <f>L90*$N90</f>
        <v>0</v>
      </c>
      <c r="L90" s="45"/>
      <c r="M90" s="37">
        <f>SUM(F90+H90+J90+L90)</f>
        <v>60</v>
      </c>
      <c r="N90" s="81"/>
      <c r="O90" s="82">
        <f>M90*N90</f>
        <v>0</v>
      </c>
    </row>
    <row r="91" spans="1:20" s="47" customFormat="1">
      <c r="A91" s="79">
        <v>1621</v>
      </c>
      <c r="B91" s="79">
        <v>2</v>
      </c>
      <c r="C91" s="44" t="s">
        <v>108</v>
      </c>
      <c r="D91" s="45" t="s">
        <v>28</v>
      </c>
      <c r="E91" s="45">
        <f>F91*$N91</f>
        <v>0</v>
      </c>
      <c r="F91" s="45">
        <v>320</v>
      </c>
      <c r="G91" s="45">
        <f>H91*$N91</f>
        <v>0</v>
      </c>
      <c r="H91" s="44"/>
      <c r="I91" s="45">
        <f>J91*$N91</f>
        <v>0</v>
      </c>
      <c r="J91" s="44"/>
      <c r="K91" s="45">
        <f>L91*$N91</f>
        <v>0</v>
      </c>
      <c r="L91" s="45"/>
      <c r="M91" s="37">
        <f>SUM(F91+H91+J91+L91)</f>
        <v>320</v>
      </c>
      <c r="N91" s="81"/>
      <c r="O91" s="82">
        <f>M91*N91</f>
        <v>0</v>
      </c>
    </row>
    <row r="92" spans="1:20" s="47" customFormat="1">
      <c r="A92" s="79">
        <v>1621</v>
      </c>
      <c r="B92" s="79">
        <v>2</v>
      </c>
      <c r="C92" s="44" t="s">
        <v>109</v>
      </c>
      <c r="D92" s="45" t="s">
        <v>28</v>
      </c>
      <c r="E92" s="45">
        <f>F92*$N92</f>
        <v>0</v>
      </c>
      <c r="F92" s="45">
        <v>40</v>
      </c>
      <c r="G92" s="45">
        <f>H92*$N92</f>
        <v>0</v>
      </c>
      <c r="H92" s="44"/>
      <c r="I92" s="45">
        <f>J92*$N92</f>
        <v>0</v>
      </c>
      <c r="J92" s="44"/>
      <c r="K92" s="45">
        <f>L92*$N92</f>
        <v>0</v>
      </c>
      <c r="L92" s="45"/>
      <c r="M92" s="37">
        <f>SUM(F92+H92+J92+L92)</f>
        <v>40</v>
      </c>
      <c r="N92" s="81"/>
      <c r="O92" s="82">
        <f>M92*N92</f>
        <v>0</v>
      </c>
    </row>
    <row r="93" spans="1:20">
      <c r="A93" s="8">
        <v>3000</v>
      </c>
      <c r="B93" s="72"/>
      <c r="C93" s="1" t="s">
        <v>83</v>
      </c>
      <c r="D93" s="4"/>
      <c r="E93" s="4"/>
      <c r="F93" s="4"/>
      <c r="G93" s="4"/>
      <c r="H93" s="4"/>
      <c r="I93" s="4"/>
      <c r="J93" s="4"/>
      <c r="K93" s="4"/>
      <c r="L93" s="4"/>
      <c r="M93" s="4"/>
      <c r="N93" s="4"/>
      <c r="O93" s="9"/>
    </row>
    <row r="94" spans="1:20">
      <c r="A94" s="13">
        <v>3300</v>
      </c>
      <c r="B94" s="73"/>
      <c r="C94" s="14" t="s">
        <v>110</v>
      </c>
      <c r="D94" s="15"/>
      <c r="E94" s="15"/>
      <c r="F94" s="15"/>
      <c r="G94" s="15"/>
      <c r="H94" s="15"/>
      <c r="I94" s="15"/>
      <c r="J94" s="15"/>
      <c r="K94" s="15"/>
      <c r="L94" s="15"/>
      <c r="M94" s="15"/>
      <c r="N94" s="15"/>
      <c r="O94" s="16"/>
    </row>
    <row r="95" spans="1:20" s="39" customFormat="1" ht="12.75" customHeight="1">
      <c r="A95" s="79" t="s">
        <v>111</v>
      </c>
      <c r="B95" s="79">
        <v>1</v>
      </c>
      <c r="C95" s="80" t="s">
        <v>112</v>
      </c>
      <c r="D95" s="38" t="s">
        <v>28</v>
      </c>
      <c r="E95" s="45">
        <f t="shared" ref="E95:E100" si="18">F95*$N95</f>
        <v>0</v>
      </c>
      <c r="F95" s="37">
        <v>450</v>
      </c>
      <c r="G95" s="83">
        <f t="shared" si="13"/>
        <v>0</v>
      </c>
      <c r="H95" s="84"/>
      <c r="I95" s="83">
        <f t="shared" si="14"/>
        <v>0</v>
      </c>
      <c r="J95" s="84"/>
      <c r="K95" s="83">
        <f t="shared" si="15"/>
        <v>0</v>
      </c>
      <c r="L95" s="84"/>
      <c r="M95" s="37">
        <f t="shared" ref="M95:M107" si="19">SUM(F95+H95+J95+L95)</f>
        <v>450</v>
      </c>
      <c r="N95" s="85"/>
      <c r="O95" s="86">
        <f>M95*N95</f>
        <v>0</v>
      </c>
      <c r="P95" s="47"/>
      <c r="Q95" s="47"/>
      <c r="R95" s="47"/>
      <c r="S95" s="47"/>
      <c r="T95" s="47"/>
    </row>
    <row r="96" spans="1:20">
      <c r="A96" s="79" t="s">
        <v>111</v>
      </c>
      <c r="B96" s="79">
        <v>2</v>
      </c>
      <c r="C96" s="80" t="s">
        <v>113</v>
      </c>
      <c r="D96" s="38" t="s">
        <v>28</v>
      </c>
      <c r="E96" s="45">
        <f t="shared" si="18"/>
        <v>0</v>
      </c>
      <c r="F96" s="37">
        <v>90</v>
      </c>
      <c r="G96" s="83">
        <f t="shared" si="13"/>
        <v>0</v>
      </c>
      <c r="H96" s="84"/>
      <c r="I96" s="83">
        <f t="shared" si="14"/>
        <v>0</v>
      </c>
      <c r="J96" s="84"/>
      <c r="K96" s="83">
        <f t="shared" si="15"/>
        <v>0</v>
      </c>
      <c r="L96" s="84"/>
      <c r="M96" s="37">
        <f t="shared" si="19"/>
        <v>90</v>
      </c>
      <c r="N96" s="85"/>
      <c r="O96" s="86">
        <f t="shared" ref="O96:O107" si="20">M96*N96</f>
        <v>0</v>
      </c>
    </row>
    <row r="97" spans="1:20">
      <c r="A97" s="79">
        <v>3313</v>
      </c>
      <c r="B97" s="79">
        <v>1</v>
      </c>
      <c r="C97" s="80" t="s">
        <v>114</v>
      </c>
      <c r="D97" s="38" t="s">
        <v>28</v>
      </c>
      <c r="E97" s="45">
        <f t="shared" si="18"/>
        <v>0</v>
      </c>
      <c r="F97" s="37">
        <v>80</v>
      </c>
      <c r="G97" s="83">
        <f>H97*$N97</f>
        <v>0</v>
      </c>
      <c r="H97" s="84"/>
      <c r="I97" s="83">
        <f>J97*$N97</f>
        <v>0</v>
      </c>
      <c r="J97" s="84"/>
      <c r="K97" s="83">
        <f>L97*$N97</f>
        <v>0</v>
      </c>
      <c r="L97" s="84"/>
      <c r="M97" s="37">
        <f>SUM(F97+H97+J97+L97)</f>
        <v>80</v>
      </c>
      <c r="N97" s="85"/>
      <c r="O97" s="86">
        <f>M97*N97</f>
        <v>0</v>
      </c>
    </row>
    <row r="98" spans="1:20">
      <c r="A98" s="79" t="s">
        <v>115</v>
      </c>
      <c r="B98" s="79">
        <v>1</v>
      </c>
      <c r="C98" s="80" t="s">
        <v>116</v>
      </c>
      <c r="D98" s="38" t="s">
        <v>28</v>
      </c>
      <c r="E98" s="45">
        <f t="shared" si="18"/>
        <v>0</v>
      </c>
      <c r="F98" s="37">
        <v>85</v>
      </c>
      <c r="G98" s="83">
        <f>H98*$N98</f>
        <v>0</v>
      </c>
      <c r="H98" s="84"/>
      <c r="I98" s="83">
        <f>J98*$N98</f>
        <v>0</v>
      </c>
      <c r="J98" s="87"/>
      <c r="K98" s="83">
        <f>L98*$N98</f>
        <v>0</v>
      </c>
      <c r="L98" s="84"/>
      <c r="M98" s="37">
        <f>SUM(F98+H98+J98+L98)</f>
        <v>85</v>
      </c>
      <c r="N98" s="85"/>
      <c r="O98" s="86">
        <f>M98*N98</f>
        <v>0</v>
      </c>
    </row>
    <row r="99" spans="1:20">
      <c r="A99" s="79" t="s">
        <v>115</v>
      </c>
      <c r="B99" s="79">
        <v>1</v>
      </c>
      <c r="C99" s="80" t="s">
        <v>117</v>
      </c>
      <c r="D99" s="38" t="s">
        <v>28</v>
      </c>
      <c r="E99" s="45">
        <f t="shared" si="18"/>
        <v>0</v>
      </c>
      <c r="F99" s="37">
        <v>150</v>
      </c>
      <c r="G99" s="83">
        <f t="shared" si="13"/>
        <v>0</v>
      </c>
      <c r="H99" s="84"/>
      <c r="I99" s="83">
        <f t="shared" si="14"/>
        <v>0</v>
      </c>
      <c r="J99" s="87"/>
      <c r="K99" s="83">
        <f t="shared" si="15"/>
        <v>0</v>
      </c>
      <c r="L99" s="84"/>
      <c r="M99" s="37">
        <f t="shared" si="19"/>
        <v>150</v>
      </c>
      <c r="N99" s="85"/>
      <c r="O99" s="86">
        <f t="shared" si="20"/>
        <v>0</v>
      </c>
    </row>
    <row r="100" spans="1:20">
      <c r="A100" s="79" t="s">
        <v>115</v>
      </c>
      <c r="B100" s="79">
        <v>2</v>
      </c>
      <c r="C100" s="80" t="s">
        <v>118</v>
      </c>
      <c r="D100" s="38" t="s">
        <v>28</v>
      </c>
      <c r="E100" s="45">
        <f t="shared" si="18"/>
        <v>0</v>
      </c>
      <c r="F100" s="37">
        <v>16</v>
      </c>
      <c r="G100" s="83">
        <f t="shared" si="13"/>
        <v>0</v>
      </c>
      <c r="H100" s="84"/>
      <c r="I100" s="83">
        <f t="shared" si="14"/>
        <v>0</v>
      </c>
      <c r="J100" s="87"/>
      <c r="K100" s="83">
        <f t="shared" si="15"/>
        <v>0</v>
      </c>
      <c r="L100" s="84"/>
      <c r="M100" s="37">
        <f t="shared" si="19"/>
        <v>16</v>
      </c>
      <c r="N100" s="85"/>
      <c r="O100" s="86">
        <f t="shared" si="20"/>
        <v>0</v>
      </c>
    </row>
    <row r="101" spans="1:20" s="39" customFormat="1" ht="12.75" customHeight="1">
      <c r="A101" s="79" t="s">
        <v>115</v>
      </c>
      <c r="B101" s="79">
        <v>3</v>
      </c>
      <c r="C101" s="80" t="s">
        <v>119</v>
      </c>
      <c r="D101" s="38" t="s">
        <v>28</v>
      </c>
      <c r="E101" s="45">
        <f>F100*$N101</f>
        <v>0</v>
      </c>
      <c r="F101" s="38">
        <v>3</v>
      </c>
      <c r="G101" s="83">
        <f t="shared" si="13"/>
        <v>0</v>
      </c>
      <c r="H101" s="84"/>
      <c r="I101" s="83">
        <f t="shared" si="14"/>
        <v>0</v>
      </c>
      <c r="J101" s="84"/>
      <c r="K101" s="83">
        <f t="shared" si="15"/>
        <v>0</v>
      </c>
      <c r="L101" s="84"/>
      <c r="M101" s="37">
        <f t="shared" si="19"/>
        <v>3</v>
      </c>
      <c r="N101" s="85"/>
      <c r="O101" s="86">
        <f t="shared" si="20"/>
        <v>0</v>
      </c>
      <c r="P101" s="47"/>
      <c r="Q101" s="47"/>
      <c r="R101" s="47"/>
      <c r="S101" s="47"/>
      <c r="T101" s="47"/>
    </row>
    <row r="102" spans="1:20" s="39" customFormat="1" ht="12.75" customHeight="1">
      <c r="A102" s="88">
        <v>3329</v>
      </c>
      <c r="B102" s="79">
        <v>1</v>
      </c>
      <c r="C102" s="47" t="s">
        <v>120</v>
      </c>
      <c r="D102" s="38" t="s">
        <v>25</v>
      </c>
      <c r="E102" s="45">
        <f>F101*$N102</f>
        <v>0</v>
      </c>
      <c r="F102" s="89">
        <v>8</v>
      </c>
      <c r="G102" s="83">
        <f t="shared" si="13"/>
        <v>0</v>
      </c>
      <c r="H102" s="87"/>
      <c r="I102" s="83">
        <f t="shared" si="14"/>
        <v>0</v>
      </c>
      <c r="J102" s="87"/>
      <c r="K102" s="83">
        <f t="shared" si="15"/>
        <v>0</v>
      </c>
      <c r="L102" s="87"/>
      <c r="M102" s="37">
        <f t="shared" si="19"/>
        <v>8</v>
      </c>
      <c r="N102" s="85"/>
      <c r="O102" s="86">
        <f t="shared" si="20"/>
        <v>0</v>
      </c>
      <c r="P102" s="47"/>
      <c r="Q102" s="47"/>
      <c r="R102" s="47"/>
      <c r="S102" s="47"/>
      <c r="T102" s="47"/>
    </row>
    <row r="103" spans="1:20" s="39" customFormat="1" ht="12.75" customHeight="1">
      <c r="A103" s="79">
        <v>3361</v>
      </c>
      <c r="B103" s="79">
        <v>1</v>
      </c>
      <c r="C103" s="80" t="s">
        <v>121</v>
      </c>
      <c r="D103" s="38" t="s">
        <v>25</v>
      </c>
      <c r="E103" s="45">
        <f>F103*$N103</f>
        <v>0</v>
      </c>
      <c r="F103" s="37">
        <v>7</v>
      </c>
      <c r="G103" s="83">
        <f t="shared" si="13"/>
        <v>0</v>
      </c>
      <c r="H103" s="87"/>
      <c r="I103" s="83">
        <f t="shared" si="14"/>
        <v>0</v>
      </c>
      <c r="J103" s="87"/>
      <c r="K103" s="83">
        <f t="shared" si="15"/>
        <v>0</v>
      </c>
      <c r="L103" s="87"/>
      <c r="M103" s="37">
        <f t="shared" si="19"/>
        <v>7</v>
      </c>
      <c r="N103" s="85"/>
      <c r="O103" s="86">
        <f t="shared" si="20"/>
        <v>0</v>
      </c>
      <c r="P103" s="47"/>
      <c r="Q103" s="47"/>
      <c r="R103" s="47"/>
      <c r="S103" s="47"/>
      <c r="T103" s="47"/>
    </row>
    <row r="104" spans="1:20" s="39" customFormat="1" ht="12.75" customHeight="1">
      <c r="A104" s="79">
        <v>3361</v>
      </c>
      <c r="B104" s="79">
        <v>2</v>
      </c>
      <c r="C104" s="80" t="s">
        <v>122</v>
      </c>
      <c r="D104" s="38" t="s">
        <v>25</v>
      </c>
      <c r="E104" s="45">
        <f>F104*$N104</f>
        <v>0</v>
      </c>
      <c r="F104" s="38">
        <v>7</v>
      </c>
      <c r="G104" s="83">
        <f t="shared" si="13"/>
        <v>0</v>
      </c>
      <c r="H104" s="87"/>
      <c r="I104" s="83">
        <f t="shared" si="14"/>
        <v>0</v>
      </c>
      <c r="J104" s="87"/>
      <c r="K104" s="83">
        <f t="shared" si="15"/>
        <v>0</v>
      </c>
      <c r="L104" s="87"/>
      <c r="M104" s="37">
        <f t="shared" si="19"/>
        <v>7</v>
      </c>
      <c r="N104" s="85"/>
      <c r="O104" s="86">
        <f t="shared" si="20"/>
        <v>0</v>
      </c>
      <c r="P104" s="47"/>
      <c r="Q104" s="47"/>
      <c r="R104" s="47"/>
      <c r="S104" s="47"/>
      <c r="T104" s="47"/>
    </row>
    <row r="105" spans="1:20" s="39" customFormat="1" ht="12.75" customHeight="1">
      <c r="A105" s="79" t="s">
        <v>123</v>
      </c>
      <c r="B105" s="79">
        <v>1</v>
      </c>
      <c r="C105" s="80" t="s">
        <v>124</v>
      </c>
      <c r="D105" s="38" t="s">
        <v>25</v>
      </c>
      <c r="E105" s="45">
        <f>F105*$N105</f>
        <v>0</v>
      </c>
      <c r="F105" s="38">
        <v>8</v>
      </c>
      <c r="G105" s="83">
        <f>H105*$N105</f>
        <v>0</v>
      </c>
      <c r="H105" s="87"/>
      <c r="I105" s="83">
        <f>J105*$N105</f>
        <v>0</v>
      </c>
      <c r="J105" s="87"/>
      <c r="K105" s="83">
        <f>L105*$N105</f>
        <v>0</v>
      </c>
      <c r="L105" s="87"/>
      <c r="M105" s="37">
        <f>SUM(F105+H105+J105+L105)</f>
        <v>8</v>
      </c>
      <c r="N105" s="85"/>
      <c r="O105" s="86">
        <f>M105*N105</f>
        <v>0</v>
      </c>
      <c r="P105" s="47"/>
      <c r="Q105" s="47"/>
      <c r="R105" s="47"/>
      <c r="S105" s="47"/>
      <c r="T105" s="47"/>
    </row>
    <row r="106" spans="1:20" s="39" customFormat="1" ht="12.75" customHeight="1">
      <c r="A106" s="79">
        <v>3379</v>
      </c>
      <c r="B106" s="79">
        <v>1</v>
      </c>
      <c r="C106" s="80" t="s">
        <v>125</v>
      </c>
      <c r="D106" s="38" t="s">
        <v>25</v>
      </c>
      <c r="E106" s="45">
        <f>F106*$N106</f>
        <v>0</v>
      </c>
      <c r="F106" s="38">
        <v>8</v>
      </c>
      <c r="G106" s="83">
        <f>H106*$N106</f>
        <v>0</v>
      </c>
      <c r="H106" s="87"/>
      <c r="I106" s="83">
        <f>J106*$N106</f>
        <v>0</v>
      </c>
      <c r="J106" s="87"/>
      <c r="K106" s="83">
        <f>L106*$N106</f>
        <v>0</v>
      </c>
      <c r="L106" s="87"/>
      <c r="M106" s="37">
        <f>SUM(F106+H106+J106+L106)</f>
        <v>8</v>
      </c>
      <c r="N106" s="85"/>
      <c r="O106" s="86">
        <f>M106*N106</f>
        <v>0</v>
      </c>
      <c r="P106" s="47"/>
      <c r="Q106" s="47"/>
      <c r="R106" s="47"/>
      <c r="S106" s="47"/>
      <c r="T106" s="47"/>
    </row>
    <row r="107" spans="1:20" s="39" customFormat="1" ht="12.75" customHeight="1" thickBot="1">
      <c r="A107" s="79">
        <v>3379</v>
      </c>
      <c r="B107" s="79">
        <v>1</v>
      </c>
      <c r="C107" s="80" t="s">
        <v>126</v>
      </c>
      <c r="D107" s="38" t="s">
        <v>25</v>
      </c>
      <c r="E107" s="45">
        <f>F107*$N107</f>
        <v>0</v>
      </c>
      <c r="F107" s="37">
        <v>24</v>
      </c>
      <c r="G107" s="83">
        <f t="shared" si="13"/>
        <v>0</v>
      </c>
      <c r="H107" s="87"/>
      <c r="I107" s="83">
        <f t="shared" si="14"/>
        <v>0</v>
      </c>
      <c r="J107" s="87"/>
      <c r="K107" s="83">
        <f t="shared" si="15"/>
        <v>0</v>
      </c>
      <c r="L107" s="87"/>
      <c r="M107" s="37">
        <f t="shared" si="19"/>
        <v>24</v>
      </c>
      <c r="N107" s="85"/>
      <c r="O107" s="86">
        <f t="shared" si="20"/>
        <v>0</v>
      </c>
      <c r="P107" s="47"/>
      <c r="Q107" s="47"/>
      <c r="R107" s="47"/>
      <c r="S107" s="47"/>
      <c r="T107" s="47"/>
    </row>
    <row r="108" spans="1:20" ht="13.5" thickBot="1">
      <c r="A108" s="40" t="s">
        <v>127</v>
      </c>
      <c r="B108" s="40"/>
      <c r="C108" s="41"/>
      <c r="D108" s="41"/>
      <c r="E108" s="41"/>
      <c r="F108" s="90">
        <f>SUM(E83:E107)</f>
        <v>0</v>
      </c>
      <c r="G108" s="90"/>
      <c r="H108" s="90">
        <f>SUM(G83:G107)</f>
        <v>0</v>
      </c>
      <c r="I108" s="90"/>
      <c r="J108" s="90">
        <f>SUM(I83:I107)</f>
        <v>0</v>
      </c>
      <c r="K108" s="90"/>
      <c r="L108" s="90">
        <f>SUM(K83:K107)</f>
        <v>0</v>
      </c>
      <c r="M108" s="101" t="s">
        <v>99</v>
      </c>
      <c r="N108" s="102"/>
      <c r="O108" s="43">
        <f>SUM(O83:O107)</f>
        <v>0</v>
      </c>
    </row>
    <row r="111" spans="1:20" ht="15">
      <c r="A111" s="30" t="s">
        <v>128</v>
      </c>
      <c r="B111" s="30"/>
    </row>
    <row r="112" spans="1:20">
      <c r="A112" s="17">
        <v>1000</v>
      </c>
      <c r="B112" s="70"/>
      <c r="C112" s="18" t="s">
        <v>19</v>
      </c>
      <c r="D112" s="19"/>
      <c r="E112" s="19"/>
      <c r="F112" s="18"/>
      <c r="G112" s="18"/>
      <c r="H112" s="18"/>
      <c r="I112" s="18"/>
      <c r="J112" s="18"/>
      <c r="K112" s="18"/>
      <c r="L112" s="18"/>
      <c r="M112" s="18"/>
      <c r="N112" s="19" t="s">
        <v>20</v>
      </c>
      <c r="O112" s="20" t="s">
        <v>21</v>
      </c>
    </row>
    <row r="113" spans="1:20">
      <c r="A113" s="10">
        <v>1600</v>
      </c>
      <c r="B113" s="71"/>
      <c r="C113" s="5" t="s">
        <v>42</v>
      </c>
      <c r="D113" s="6"/>
      <c r="E113" s="6"/>
      <c r="F113" s="6"/>
      <c r="G113" s="6"/>
      <c r="H113" s="6"/>
      <c r="I113" s="6"/>
      <c r="J113" s="6"/>
      <c r="K113" s="6"/>
      <c r="L113" s="6"/>
      <c r="M113" s="6"/>
      <c r="N113" s="6"/>
      <c r="O113" s="12"/>
    </row>
    <row r="114" spans="1:20">
      <c r="A114" s="79">
        <v>1621</v>
      </c>
      <c r="B114" s="79">
        <v>2</v>
      </c>
      <c r="C114" s="44" t="s">
        <v>107</v>
      </c>
      <c r="D114" s="45" t="s">
        <v>28</v>
      </c>
      <c r="E114" s="45">
        <f>F114*$N114</f>
        <v>0</v>
      </c>
      <c r="F114" s="45">
        <v>60</v>
      </c>
      <c r="G114" s="45">
        <f>H114*$N114</f>
        <v>0</v>
      </c>
      <c r="H114" s="44"/>
      <c r="I114" s="45">
        <f>J114*$N114</f>
        <v>0</v>
      </c>
      <c r="J114" s="44"/>
      <c r="K114" s="45">
        <f>L114*$N114</f>
        <v>0</v>
      </c>
      <c r="L114" s="45"/>
      <c r="M114" s="37">
        <f>SUM(F114+H114+J114+L114)</f>
        <v>60</v>
      </c>
      <c r="N114" s="85"/>
      <c r="O114" s="86">
        <f>M114*N114</f>
        <v>0</v>
      </c>
    </row>
    <row r="115" spans="1:20">
      <c r="A115" s="79">
        <v>1621</v>
      </c>
      <c r="B115" s="79">
        <v>2</v>
      </c>
      <c r="C115" s="44" t="s">
        <v>108</v>
      </c>
      <c r="D115" s="45" t="s">
        <v>28</v>
      </c>
      <c r="E115" s="45">
        <f t="shared" ref="E115:E125" si="21">F115*$N115</f>
        <v>0</v>
      </c>
      <c r="F115" s="45">
        <v>300</v>
      </c>
      <c r="G115" s="45">
        <f>H115*$N115</f>
        <v>0</v>
      </c>
      <c r="H115" s="44"/>
      <c r="I115" s="45">
        <f>J115*$N115</f>
        <v>0</v>
      </c>
      <c r="J115" s="44"/>
      <c r="K115" s="45">
        <f>L115*$N115</f>
        <v>0</v>
      </c>
      <c r="L115" s="45"/>
      <c r="M115" s="37">
        <f>SUM(F115+H115+J115+L115)</f>
        <v>300</v>
      </c>
      <c r="N115" s="85"/>
      <c r="O115" s="86">
        <f>M115*N115</f>
        <v>0</v>
      </c>
    </row>
    <row r="116" spans="1:20">
      <c r="A116" s="8">
        <v>3000</v>
      </c>
      <c r="B116" s="72"/>
      <c r="C116" s="1" t="s">
        <v>83</v>
      </c>
      <c r="D116" s="4"/>
      <c r="E116" s="4"/>
      <c r="F116" s="4"/>
      <c r="G116" s="4"/>
      <c r="H116" s="4"/>
      <c r="I116" s="4"/>
      <c r="J116" s="4"/>
      <c r="K116" s="4"/>
      <c r="L116" s="4"/>
      <c r="M116" s="4"/>
      <c r="N116" s="4"/>
      <c r="O116" s="9"/>
    </row>
    <row r="117" spans="1:20">
      <c r="A117" s="13">
        <v>3300</v>
      </c>
      <c r="B117" s="73"/>
      <c r="C117" s="14" t="s">
        <v>110</v>
      </c>
      <c r="D117" s="15"/>
      <c r="E117" s="15"/>
      <c r="F117" s="15"/>
      <c r="G117" s="15"/>
      <c r="H117" s="15"/>
      <c r="I117" s="15"/>
      <c r="J117" s="15"/>
      <c r="K117" s="15"/>
      <c r="L117" s="15"/>
      <c r="M117" s="15"/>
      <c r="N117" s="15"/>
      <c r="O117" s="16"/>
    </row>
    <row r="118" spans="1:20" s="47" customFormat="1">
      <c r="A118" s="79" t="s">
        <v>115</v>
      </c>
      <c r="B118" s="79">
        <v>1</v>
      </c>
      <c r="C118" s="80" t="s">
        <v>129</v>
      </c>
      <c r="D118" s="38" t="s">
        <v>28</v>
      </c>
      <c r="E118" s="45">
        <f t="shared" si="21"/>
        <v>0</v>
      </c>
      <c r="F118" s="37">
        <v>60</v>
      </c>
      <c r="G118" s="45">
        <f t="shared" ref="G118:G125" si="22">H118*$N118</f>
        <v>0</v>
      </c>
      <c r="H118" s="37"/>
      <c r="I118" s="45">
        <f t="shared" ref="I118:I125" si="23">J118*$N118</f>
        <v>0</v>
      </c>
      <c r="J118" s="37"/>
      <c r="K118" s="45">
        <f t="shared" ref="K118:K125" si="24">L118*$N118</f>
        <v>0</v>
      </c>
      <c r="L118" s="37"/>
      <c r="M118" s="37">
        <f t="shared" ref="M118:M125" si="25">SUM(F118+H118+J118+L118)</f>
        <v>60</v>
      </c>
      <c r="N118" s="81"/>
      <c r="O118" s="82">
        <f t="shared" ref="O118:O125" si="26">M118*N118</f>
        <v>0</v>
      </c>
    </row>
    <row r="119" spans="1:20" s="47" customFormat="1">
      <c r="A119" s="79" t="s">
        <v>115</v>
      </c>
      <c r="B119" s="79">
        <v>1</v>
      </c>
      <c r="C119" s="80" t="s">
        <v>130</v>
      </c>
      <c r="D119" s="38" t="s">
        <v>28</v>
      </c>
      <c r="E119" s="45">
        <f t="shared" si="21"/>
        <v>0</v>
      </c>
      <c r="F119" s="37">
        <v>350</v>
      </c>
      <c r="G119" s="45">
        <f t="shared" si="22"/>
        <v>0</v>
      </c>
      <c r="H119" s="37"/>
      <c r="I119" s="45">
        <f t="shared" si="23"/>
        <v>0</v>
      </c>
      <c r="J119" s="37"/>
      <c r="K119" s="45">
        <f t="shared" si="24"/>
        <v>0</v>
      </c>
      <c r="L119" s="37"/>
      <c r="M119" s="37">
        <f t="shared" si="25"/>
        <v>350</v>
      </c>
      <c r="N119" s="81"/>
      <c r="O119" s="82">
        <f t="shared" si="26"/>
        <v>0</v>
      </c>
    </row>
    <row r="120" spans="1:20" s="47" customFormat="1">
      <c r="A120" s="79" t="s">
        <v>115</v>
      </c>
      <c r="B120" s="79">
        <v>2</v>
      </c>
      <c r="C120" s="80" t="s">
        <v>131</v>
      </c>
      <c r="D120" s="38" t="s">
        <v>28</v>
      </c>
      <c r="E120" s="45">
        <f t="shared" si="21"/>
        <v>0</v>
      </c>
      <c r="F120" s="37">
        <v>60</v>
      </c>
      <c r="G120" s="45">
        <f t="shared" si="22"/>
        <v>0</v>
      </c>
      <c r="H120" s="37"/>
      <c r="I120" s="45">
        <f t="shared" si="23"/>
        <v>0</v>
      </c>
      <c r="J120" s="37"/>
      <c r="K120" s="45">
        <f t="shared" si="24"/>
        <v>0</v>
      </c>
      <c r="L120" s="37"/>
      <c r="M120" s="37">
        <f t="shared" si="25"/>
        <v>60</v>
      </c>
      <c r="N120" s="81"/>
      <c r="O120" s="82">
        <f t="shared" si="26"/>
        <v>0</v>
      </c>
    </row>
    <row r="121" spans="1:20" s="47" customFormat="1">
      <c r="A121" s="79" t="s">
        <v>115</v>
      </c>
      <c r="B121" s="79">
        <v>2</v>
      </c>
      <c r="C121" s="80" t="s">
        <v>132</v>
      </c>
      <c r="D121" s="38" t="s">
        <v>28</v>
      </c>
      <c r="E121" s="45">
        <f t="shared" si="21"/>
        <v>0</v>
      </c>
      <c r="F121" s="37">
        <v>300</v>
      </c>
      <c r="G121" s="45">
        <f t="shared" si="22"/>
        <v>0</v>
      </c>
      <c r="H121" s="37"/>
      <c r="I121" s="45">
        <f t="shared" si="23"/>
        <v>0</v>
      </c>
      <c r="J121" s="37"/>
      <c r="K121" s="45">
        <f t="shared" si="24"/>
        <v>0</v>
      </c>
      <c r="L121" s="37"/>
      <c r="M121" s="37">
        <f t="shared" si="25"/>
        <v>300</v>
      </c>
      <c r="N121" s="81"/>
      <c r="O121" s="82">
        <f t="shared" si="26"/>
        <v>0</v>
      </c>
    </row>
    <row r="122" spans="1:20" s="47" customFormat="1">
      <c r="A122" s="79" t="s">
        <v>115</v>
      </c>
      <c r="B122" s="79">
        <v>2</v>
      </c>
      <c r="C122" s="80" t="s">
        <v>133</v>
      </c>
      <c r="D122" s="38" t="s">
        <v>28</v>
      </c>
      <c r="E122" s="45">
        <f>F122*$N122</f>
        <v>0</v>
      </c>
      <c r="F122" s="37">
        <v>3</v>
      </c>
      <c r="G122" s="45">
        <f>H122*$N122</f>
        <v>0</v>
      </c>
      <c r="H122" s="37"/>
      <c r="I122" s="45">
        <f>J122*$N122</f>
        <v>0</v>
      </c>
      <c r="J122" s="37"/>
      <c r="K122" s="45">
        <f>L122*$N122</f>
        <v>0</v>
      </c>
      <c r="L122" s="37"/>
      <c r="M122" s="37">
        <f>SUM(F122+H122+J122+L122)</f>
        <v>3</v>
      </c>
      <c r="N122" s="81"/>
      <c r="O122" s="82">
        <f>M122*N122</f>
        <v>0</v>
      </c>
    </row>
    <row r="123" spans="1:20" s="47" customFormat="1">
      <c r="A123" s="79" t="s">
        <v>115</v>
      </c>
      <c r="B123" s="79">
        <v>3</v>
      </c>
      <c r="C123" s="80" t="s">
        <v>134</v>
      </c>
      <c r="D123" s="38" t="s">
        <v>28</v>
      </c>
      <c r="E123" s="45">
        <f t="shared" si="21"/>
        <v>0</v>
      </c>
      <c r="F123" s="37">
        <v>1400</v>
      </c>
      <c r="G123" s="45">
        <f t="shared" si="22"/>
        <v>0</v>
      </c>
      <c r="H123" s="37"/>
      <c r="I123" s="45">
        <f t="shared" si="23"/>
        <v>0</v>
      </c>
      <c r="J123" s="37"/>
      <c r="K123" s="45">
        <f t="shared" si="24"/>
        <v>0</v>
      </c>
      <c r="L123" s="37"/>
      <c r="M123" s="37">
        <f t="shared" si="25"/>
        <v>1400</v>
      </c>
      <c r="N123" s="81"/>
      <c r="O123" s="82">
        <f t="shared" si="26"/>
        <v>0</v>
      </c>
    </row>
    <row r="124" spans="1:20" s="47" customFormat="1" ht="13.5" thickBot="1">
      <c r="A124" s="79">
        <v>3323</v>
      </c>
      <c r="B124" s="79">
        <v>1</v>
      </c>
      <c r="C124" s="80" t="s">
        <v>135</v>
      </c>
      <c r="D124" s="38" t="s">
        <v>25</v>
      </c>
      <c r="E124" s="45">
        <f t="shared" si="21"/>
        <v>0</v>
      </c>
      <c r="F124" s="37">
        <v>1</v>
      </c>
      <c r="G124" s="45">
        <f t="shared" si="22"/>
        <v>0</v>
      </c>
      <c r="H124" s="37"/>
      <c r="I124" s="45">
        <f t="shared" si="23"/>
        <v>0</v>
      </c>
      <c r="J124" s="38"/>
      <c r="K124" s="45">
        <f t="shared" si="24"/>
        <v>0</v>
      </c>
      <c r="L124" s="37"/>
      <c r="M124" s="37">
        <f t="shared" si="25"/>
        <v>1</v>
      </c>
      <c r="N124" s="81"/>
      <c r="O124" s="82">
        <f t="shared" si="26"/>
        <v>0</v>
      </c>
    </row>
    <row r="125" spans="1:20" s="47" customFormat="1" ht="13.5" customHeight="1" thickBot="1">
      <c r="A125" s="79">
        <v>3323</v>
      </c>
      <c r="B125" s="79">
        <v>2</v>
      </c>
      <c r="C125" s="80" t="s">
        <v>136</v>
      </c>
      <c r="D125" s="38" t="s">
        <v>25</v>
      </c>
      <c r="E125" s="45">
        <f t="shared" si="21"/>
        <v>0</v>
      </c>
      <c r="F125" s="38">
        <v>1</v>
      </c>
      <c r="G125" s="45">
        <f t="shared" si="22"/>
        <v>0</v>
      </c>
      <c r="H125" s="37"/>
      <c r="I125" s="45">
        <f t="shared" si="23"/>
        <v>0</v>
      </c>
      <c r="J125" s="37"/>
      <c r="K125" s="45">
        <f t="shared" si="24"/>
        <v>0</v>
      </c>
      <c r="L125" s="37"/>
      <c r="M125" s="37">
        <f t="shared" si="25"/>
        <v>1</v>
      </c>
      <c r="N125" s="81"/>
      <c r="O125" s="82">
        <f t="shared" si="26"/>
        <v>0</v>
      </c>
    </row>
    <row r="126" spans="1:20" ht="13.5" thickBot="1">
      <c r="A126" s="40" t="s">
        <v>137</v>
      </c>
      <c r="B126" s="40"/>
      <c r="C126" s="41"/>
      <c r="D126" s="41"/>
      <c r="E126" s="41"/>
      <c r="F126" s="90">
        <f>SUM(E113:E125)</f>
        <v>0</v>
      </c>
      <c r="G126" s="90"/>
      <c r="H126" s="90">
        <f>SUM(G113:G125)</f>
        <v>0</v>
      </c>
      <c r="I126" s="90"/>
      <c r="J126" s="90">
        <f>SUM(I113:I125)</f>
        <v>0</v>
      </c>
      <c r="K126" s="90"/>
      <c r="L126" s="90">
        <f>SUM(K113:K125)</f>
        <v>0</v>
      </c>
      <c r="M126" s="101" t="s">
        <v>99</v>
      </c>
      <c r="N126" s="102"/>
      <c r="O126" s="43">
        <f>SUM(O111:O125)</f>
        <v>0</v>
      </c>
    </row>
    <row r="128" spans="1:20">
      <c r="T128" s="47"/>
    </row>
    <row r="129" spans="1:15" ht="15">
      <c r="A129" s="30" t="s">
        <v>138</v>
      </c>
      <c r="B129" s="30"/>
    </row>
    <row r="130" spans="1:15">
      <c r="A130" s="17">
        <v>1000</v>
      </c>
      <c r="B130" s="70"/>
      <c r="C130" s="18" t="s">
        <v>19</v>
      </c>
      <c r="D130" s="19"/>
      <c r="E130" s="19"/>
      <c r="F130" s="18"/>
      <c r="G130" s="18"/>
      <c r="H130" s="18"/>
      <c r="I130" s="18"/>
      <c r="J130" s="18"/>
      <c r="K130" s="18"/>
      <c r="L130" s="18"/>
      <c r="M130" s="18"/>
      <c r="N130" s="19" t="s">
        <v>20</v>
      </c>
      <c r="O130" s="20" t="s">
        <v>21</v>
      </c>
    </row>
    <row r="131" spans="1:15">
      <c r="A131" s="10">
        <v>1100</v>
      </c>
      <c r="B131" s="71"/>
      <c r="C131" s="5" t="s">
        <v>22</v>
      </c>
      <c r="D131" s="6"/>
      <c r="E131" s="6"/>
      <c r="F131" s="5"/>
      <c r="G131" s="5"/>
      <c r="H131" s="5"/>
      <c r="I131" s="5"/>
      <c r="J131" s="5"/>
      <c r="K131" s="5"/>
      <c r="L131" s="5"/>
      <c r="M131" s="5"/>
      <c r="N131" s="5"/>
      <c r="O131" s="11"/>
    </row>
    <row r="132" spans="1:15" ht="12.75" customHeight="1">
      <c r="A132" s="36">
        <v>1131</v>
      </c>
      <c r="B132" s="36">
        <v>1</v>
      </c>
      <c r="C132" s="31" t="s">
        <v>139</v>
      </c>
      <c r="D132" s="32" t="s">
        <v>28</v>
      </c>
      <c r="E132" s="33">
        <f>F132*$N132</f>
        <v>0</v>
      </c>
      <c r="F132" s="34">
        <v>55</v>
      </c>
      <c r="G132" s="33">
        <f>H132*$N132</f>
        <v>0</v>
      </c>
      <c r="H132" s="34"/>
      <c r="I132" s="33">
        <f>J132*$N132</f>
        <v>0</v>
      </c>
      <c r="J132" s="34"/>
      <c r="K132" s="33">
        <f>L132*$N132</f>
        <v>0</v>
      </c>
      <c r="L132" s="34"/>
      <c r="M132" s="34">
        <f t="shared" ref="M132:M169" si="27">SUM(F132+H132+J132+L132)</f>
        <v>55</v>
      </c>
      <c r="N132" s="69"/>
      <c r="O132" s="35">
        <f>M132*N132</f>
        <v>0</v>
      </c>
    </row>
    <row r="133" spans="1:15" ht="12.75" customHeight="1">
      <c r="A133" s="36">
        <v>1131</v>
      </c>
      <c r="B133" s="36">
        <v>2</v>
      </c>
      <c r="C133" s="31" t="s">
        <v>140</v>
      </c>
      <c r="D133" s="32" t="s">
        <v>25</v>
      </c>
      <c r="E133" s="33">
        <f>F133*$N133</f>
        <v>0</v>
      </c>
      <c r="F133" s="34">
        <v>16</v>
      </c>
      <c r="G133" s="33">
        <f>H133*$N133</f>
        <v>0</v>
      </c>
      <c r="H133" s="34"/>
      <c r="I133" s="33">
        <f>J133*$N133</f>
        <v>0</v>
      </c>
      <c r="J133" s="34"/>
      <c r="K133" s="33">
        <f>L133*$N133</f>
        <v>0</v>
      </c>
      <c r="L133" s="34"/>
      <c r="M133" s="34">
        <f t="shared" si="27"/>
        <v>16</v>
      </c>
      <c r="N133" s="69"/>
      <c r="O133" s="35">
        <f>M133*N133</f>
        <v>0</v>
      </c>
    </row>
    <row r="134" spans="1:15" ht="12.75" customHeight="1">
      <c r="A134" s="36">
        <v>1131</v>
      </c>
      <c r="B134" s="36">
        <v>2</v>
      </c>
      <c r="C134" s="31" t="s">
        <v>141</v>
      </c>
      <c r="D134" s="32" t="s">
        <v>25</v>
      </c>
      <c r="E134" s="33">
        <f>F134*$N134</f>
        <v>0</v>
      </c>
      <c r="F134" s="34">
        <v>10</v>
      </c>
      <c r="G134" s="33">
        <f>H134*$N134</f>
        <v>0</v>
      </c>
      <c r="H134" s="34"/>
      <c r="I134" s="33">
        <f>J134*$N134</f>
        <v>0</v>
      </c>
      <c r="J134" s="34"/>
      <c r="K134" s="33">
        <f>L134*$N134</f>
        <v>0</v>
      </c>
      <c r="L134" s="34"/>
      <c r="M134" s="34">
        <f t="shared" si="27"/>
        <v>10</v>
      </c>
      <c r="N134" s="69"/>
      <c r="O134" s="35">
        <f>M134*N134</f>
        <v>0</v>
      </c>
    </row>
    <row r="135" spans="1:15" ht="12.75" customHeight="1">
      <c r="A135" s="31" t="s">
        <v>34</v>
      </c>
      <c r="B135" s="36">
        <v>1</v>
      </c>
      <c r="C135" s="31" t="s">
        <v>37</v>
      </c>
      <c r="D135" s="32" t="s">
        <v>36</v>
      </c>
      <c r="E135" s="33">
        <f>F135*$N135</f>
        <v>0</v>
      </c>
      <c r="F135" s="34">
        <v>245</v>
      </c>
      <c r="G135" s="33">
        <f>H135*$N135</f>
        <v>0</v>
      </c>
      <c r="H135" s="34"/>
      <c r="I135" s="33">
        <f>J135*$N135</f>
        <v>0</v>
      </c>
      <c r="J135" s="34"/>
      <c r="K135" s="33">
        <f>L135*$N135</f>
        <v>0</v>
      </c>
      <c r="L135" s="34">
        <v>10</v>
      </c>
      <c r="M135" s="34">
        <f t="shared" si="27"/>
        <v>255</v>
      </c>
      <c r="N135" s="69"/>
      <c r="O135" s="35">
        <f>M135*N135</f>
        <v>0</v>
      </c>
    </row>
    <row r="136" spans="1:15" ht="12.75" customHeight="1">
      <c r="A136" s="31" t="s">
        <v>38</v>
      </c>
      <c r="B136" s="36">
        <v>2</v>
      </c>
      <c r="C136" s="31" t="s">
        <v>40</v>
      </c>
      <c r="D136" s="32" t="s">
        <v>28</v>
      </c>
      <c r="E136" s="33">
        <f>F136*$N136</f>
        <v>0</v>
      </c>
      <c r="F136" s="34">
        <v>3</v>
      </c>
      <c r="G136" s="33">
        <f>H136*$N136</f>
        <v>0</v>
      </c>
      <c r="H136" s="34"/>
      <c r="I136" s="33">
        <f>J136*$N136</f>
        <v>0</v>
      </c>
      <c r="J136" s="32"/>
      <c r="K136" s="33">
        <f>L136*$N136</f>
        <v>0</v>
      </c>
      <c r="L136" s="32">
        <v>13</v>
      </c>
      <c r="M136" s="34">
        <f t="shared" si="27"/>
        <v>16</v>
      </c>
      <c r="N136" s="69"/>
      <c r="O136" s="35">
        <f>M136*N136</f>
        <v>0</v>
      </c>
    </row>
    <row r="137" spans="1:15">
      <c r="A137" s="10">
        <v>1400</v>
      </c>
      <c r="B137" s="71"/>
      <c r="C137" s="5" t="s">
        <v>142</v>
      </c>
      <c r="D137" s="6"/>
      <c r="E137" s="6"/>
      <c r="F137" s="6"/>
      <c r="G137" s="6"/>
      <c r="H137" s="6"/>
      <c r="I137" s="6"/>
      <c r="J137" s="6"/>
      <c r="K137" s="6"/>
      <c r="L137" s="6"/>
      <c r="M137" s="6"/>
      <c r="N137" s="6"/>
      <c r="O137" s="12"/>
    </row>
    <row r="138" spans="1:15">
      <c r="A138" s="36">
        <v>1421</v>
      </c>
      <c r="B138" s="36">
        <v>1</v>
      </c>
      <c r="C138" s="94" t="s">
        <v>143</v>
      </c>
      <c r="D138" s="45" t="s">
        <v>36</v>
      </c>
      <c r="E138" s="33">
        <f>F138*$N138</f>
        <v>0</v>
      </c>
      <c r="F138" s="33">
        <v>8</v>
      </c>
      <c r="G138" s="33">
        <f>H138*$N138</f>
        <v>0</v>
      </c>
      <c r="H138" s="34"/>
      <c r="I138" s="33">
        <f>J138*$N138</f>
        <v>0</v>
      </c>
      <c r="J138" s="46"/>
      <c r="K138" s="33">
        <f>L138*$N138</f>
        <v>0</v>
      </c>
      <c r="L138" s="33"/>
      <c r="M138" s="34">
        <f>SUM(F138+H138+J138+L138)</f>
        <v>8</v>
      </c>
      <c r="N138" s="69"/>
      <c r="O138" s="35">
        <f>M138*N138</f>
        <v>0</v>
      </c>
    </row>
    <row r="139" spans="1:15">
      <c r="A139" s="36" t="s">
        <v>144</v>
      </c>
      <c r="B139" s="36">
        <v>1</v>
      </c>
      <c r="C139" s="44" t="s">
        <v>145</v>
      </c>
      <c r="D139" s="45" t="s">
        <v>28</v>
      </c>
      <c r="E139" s="33">
        <f>F139*$N139</f>
        <v>0</v>
      </c>
      <c r="F139" s="33">
        <v>450</v>
      </c>
      <c r="G139" s="33">
        <f>H139*$N139</f>
        <v>0</v>
      </c>
      <c r="H139" s="46"/>
      <c r="I139" s="33">
        <f>J139*$N139</f>
        <v>0</v>
      </c>
      <c r="J139" s="46"/>
      <c r="K139" s="33">
        <f>L139*$N139</f>
        <v>0</v>
      </c>
      <c r="L139" s="46"/>
      <c r="M139" s="34">
        <f>SUM(F139+H139+J139+L139)</f>
        <v>450</v>
      </c>
      <c r="N139" s="69"/>
      <c r="O139" s="35">
        <f>M139*N139</f>
        <v>0</v>
      </c>
    </row>
    <row r="140" spans="1:15">
      <c r="A140" s="10">
        <v>1600</v>
      </c>
      <c r="B140" s="71"/>
      <c r="C140" s="5" t="s">
        <v>42</v>
      </c>
      <c r="D140" s="6"/>
      <c r="E140" s="6"/>
      <c r="F140" s="6"/>
      <c r="G140" s="6"/>
      <c r="H140" s="6"/>
      <c r="I140" s="6"/>
      <c r="J140" s="6"/>
      <c r="K140" s="6"/>
      <c r="L140" s="6"/>
      <c r="M140" s="6"/>
      <c r="N140" s="6"/>
      <c r="O140" s="12"/>
    </row>
    <row r="141" spans="1:15">
      <c r="A141" s="36">
        <v>1621</v>
      </c>
      <c r="B141" s="36">
        <v>1</v>
      </c>
      <c r="C141" s="46" t="s">
        <v>146</v>
      </c>
      <c r="D141" s="33" t="s">
        <v>45</v>
      </c>
      <c r="E141" s="33">
        <f t="shared" ref="E141:E170" si="28">F141*$N141</f>
        <v>0</v>
      </c>
      <c r="F141" s="33">
        <v>450</v>
      </c>
      <c r="G141" s="33">
        <f t="shared" ref="G141:G170" si="29">H141*$N141</f>
        <v>0</v>
      </c>
      <c r="H141" s="46"/>
      <c r="I141" s="33">
        <f t="shared" ref="I141:I170" si="30">J141*$N141</f>
        <v>0</v>
      </c>
      <c r="J141" s="46"/>
      <c r="K141" s="33">
        <f t="shared" ref="K141:K170" si="31">L141*$N141</f>
        <v>0</v>
      </c>
      <c r="L141" s="33">
        <v>75</v>
      </c>
      <c r="M141" s="34">
        <f t="shared" si="27"/>
        <v>525</v>
      </c>
      <c r="N141" s="69"/>
      <c r="O141" s="35">
        <f>M141*N141</f>
        <v>0</v>
      </c>
    </row>
    <row r="142" spans="1:15">
      <c r="A142" s="36">
        <v>1631</v>
      </c>
      <c r="B142" s="36">
        <v>1</v>
      </c>
      <c r="C142" s="44" t="s">
        <v>147</v>
      </c>
      <c r="D142" s="45" t="s">
        <v>28</v>
      </c>
      <c r="E142" s="33">
        <f t="shared" si="28"/>
        <v>0</v>
      </c>
      <c r="F142" s="33">
        <v>60</v>
      </c>
      <c r="G142" s="33">
        <f t="shared" si="29"/>
        <v>0</v>
      </c>
      <c r="H142" s="46"/>
      <c r="I142" s="33">
        <f t="shared" si="30"/>
        <v>0</v>
      </c>
      <c r="J142" s="46"/>
      <c r="K142" s="33">
        <f t="shared" si="31"/>
        <v>0</v>
      </c>
      <c r="L142" s="33">
        <v>20</v>
      </c>
      <c r="M142" s="34">
        <f t="shared" si="27"/>
        <v>80</v>
      </c>
      <c r="N142" s="69"/>
      <c r="O142" s="35">
        <f>M142*N142</f>
        <v>0</v>
      </c>
    </row>
    <row r="143" spans="1:15">
      <c r="A143" s="10">
        <v>1800</v>
      </c>
      <c r="B143" s="71"/>
      <c r="C143" s="5" t="s">
        <v>148</v>
      </c>
      <c r="D143" s="6"/>
      <c r="E143" s="6"/>
      <c r="F143" s="6"/>
      <c r="G143" s="6"/>
      <c r="H143" s="6"/>
      <c r="I143" s="6"/>
      <c r="J143" s="6"/>
      <c r="K143" s="6"/>
      <c r="L143" s="6"/>
      <c r="M143" s="6"/>
      <c r="N143" s="6"/>
      <c r="O143" s="12"/>
    </row>
    <row r="144" spans="1:15">
      <c r="A144" s="36">
        <v>1831</v>
      </c>
      <c r="B144" s="36">
        <v>1</v>
      </c>
      <c r="C144" s="46" t="s">
        <v>149</v>
      </c>
      <c r="D144" s="33" t="s">
        <v>45</v>
      </c>
      <c r="E144" s="33">
        <f t="shared" si="28"/>
        <v>0</v>
      </c>
      <c r="F144" s="33">
        <v>65</v>
      </c>
      <c r="G144" s="33">
        <f t="shared" si="29"/>
        <v>0</v>
      </c>
      <c r="H144" s="46"/>
      <c r="I144" s="33">
        <f t="shared" si="30"/>
        <v>0</v>
      </c>
      <c r="J144" s="46"/>
      <c r="K144" s="33">
        <f t="shared" si="31"/>
        <v>0</v>
      </c>
      <c r="L144" s="33">
        <v>5</v>
      </c>
      <c r="M144" s="34">
        <f t="shared" si="27"/>
        <v>70</v>
      </c>
      <c r="N144" s="69"/>
      <c r="O144" s="35">
        <f>M144*N144</f>
        <v>0</v>
      </c>
    </row>
    <row r="145" spans="1:20">
      <c r="A145" s="36">
        <v>1832</v>
      </c>
      <c r="B145" s="36">
        <v>1</v>
      </c>
      <c r="C145" s="46" t="s">
        <v>150</v>
      </c>
      <c r="D145" s="33" t="s">
        <v>45</v>
      </c>
      <c r="E145" s="33">
        <f t="shared" si="28"/>
        <v>0</v>
      </c>
      <c r="F145" s="33">
        <v>430</v>
      </c>
      <c r="G145" s="33">
        <f t="shared" si="29"/>
        <v>0</v>
      </c>
      <c r="H145" s="46"/>
      <c r="I145" s="33">
        <f t="shared" si="30"/>
        <v>0</v>
      </c>
      <c r="J145" s="46"/>
      <c r="K145" s="33">
        <f t="shared" si="31"/>
        <v>0</v>
      </c>
      <c r="L145" s="33">
        <v>25</v>
      </c>
      <c r="M145" s="34">
        <f t="shared" si="27"/>
        <v>455</v>
      </c>
      <c r="N145" s="69"/>
      <c r="O145" s="35">
        <f>M145*N145</f>
        <v>0</v>
      </c>
    </row>
    <row r="146" spans="1:20">
      <c r="A146" s="36">
        <v>1833</v>
      </c>
      <c r="B146" s="36">
        <v>1</v>
      </c>
      <c r="C146" s="44" t="s">
        <v>151</v>
      </c>
      <c r="D146" s="33" t="s">
        <v>45</v>
      </c>
      <c r="E146" s="33">
        <f t="shared" si="28"/>
        <v>0</v>
      </c>
      <c r="F146" s="33">
        <v>20</v>
      </c>
      <c r="G146" s="33">
        <f t="shared" si="29"/>
        <v>0</v>
      </c>
      <c r="H146" s="46"/>
      <c r="I146" s="33">
        <f t="shared" si="30"/>
        <v>0</v>
      </c>
      <c r="J146" s="46"/>
      <c r="K146" s="33">
        <f t="shared" si="31"/>
        <v>0</v>
      </c>
      <c r="L146" s="33"/>
      <c r="M146" s="34">
        <f t="shared" si="27"/>
        <v>20</v>
      </c>
      <c r="N146" s="69"/>
      <c r="O146" s="35">
        <f>M146*N146</f>
        <v>0</v>
      </c>
    </row>
    <row r="147" spans="1:20">
      <c r="A147" s="36">
        <v>1837</v>
      </c>
      <c r="B147" s="36">
        <v>1</v>
      </c>
      <c r="C147" s="44" t="s">
        <v>152</v>
      </c>
      <c r="D147" s="33" t="s">
        <v>45</v>
      </c>
      <c r="E147" s="33">
        <f t="shared" si="28"/>
        <v>0</v>
      </c>
      <c r="F147" s="33">
        <v>3</v>
      </c>
      <c r="G147" s="33">
        <f t="shared" si="29"/>
        <v>0</v>
      </c>
      <c r="H147" s="34">
        <v>2</v>
      </c>
      <c r="I147" s="33">
        <f t="shared" si="30"/>
        <v>0</v>
      </c>
      <c r="J147" s="46"/>
      <c r="K147" s="33">
        <f t="shared" si="31"/>
        <v>0</v>
      </c>
      <c r="L147" s="33">
        <v>1</v>
      </c>
      <c r="M147" s="34">
        <f t="shared" si="27"/>
        <v>6</v>
      </c>
      <c r="N147" s="69"/>
      <c r="O147" s="35">
        <f>M147*N147</f>
        <v>0</v>
      </c>
    </row>
    <row r="148" spans="1:20">
      <c r="A148" s="8">
        <v>2000</v>
      </c>
      <c r="B148" s="72"/>
      <c r="C148" s="1" t="s">
        <v>48</v>
      </c>
      <c r="D148" s="4"/>
      <c r="E148" s="4"/>
      <c r="F148" s="4"/>
      <c r="G148" s="4"/>
      <c r="H148" s="4"/>
      <c r="I148" s="4"/>
      <c r="J148" s="4"/>
      <c r="K148" s="4"/>
      <c r="L148" s="4"/>
      <c r="M148" s="4"/>
      <c r="N148" s="4"/>
      <c r="O148" s="9"/>
    </row>
    <row r="149" spans="1:20">
      <c r="A149" s="13">
        <v>2100</v>
      </c>
      <c r="B149" s="73"/>
      <c r="C149" s="14" t="s">
        <v>49</v>
      </c>
      <c r="D149" s="15"/>
      <c r="E149" s="15"/>
      <c r="F149" s="15"/>
      <c r="G149" s="15"/>
      <c r="H149" s="15"/>
      <c r="I149" s="15"/>
      <c r="J149" s="15"/>
      <c r="K149" s="15"/>
      <c r="L149" s="15"/>
      <c r="M149" s="15"/>
      <c r="N149" s="15"/>
      <c r="O149" s="16"/>
    </row>
    <row r="150" spans="1:20">
      <c r="A150" s="36" t="s">
        <v>50</v>
      </c>
      <c r="B150" s="36">
        <v>1</v>
      </c>
      <c r="C150" s="31" t="s">
        <v>51</v>
      </c>
      <c r="D150" s="32" t="s">
        <v>36</v>
      </c>
      <c r="E150" s="33">
        <f t="shared" si="28"/>
        <v>0</v>
      </c>
      <c r="F150" s="34">
        <v>1150</v>
      </c>
      <c r="G150" s="33">
        <f t="shared" si="29"/>
        <v>0</v>
      </c>
      <c r="H150" s="34"/>
      <c r="I150" s="33">
        <f t="shared" si="30"/>
        <v>0</v>
      </c>
      <c r="J150" s="34"/>
      <c r="K150" s="33">
        <f t="shared" si="31"/>
        <v>0</v>
      </c>
      <c r="L150" s="34">
        <v>125</v>
      </c>
      <c r="M150" s="34">
        <f t="shared" si="27"/>
        <v>1275</v>
      </c>
      <c r="N150" s="69"/>
      <c r="O150" s="35">
        <f t="shared" ref="O150:O155" si="32">M150*N150</f>
        <v>0</v>
      </c>
    </row>
    <row r="151" spans="1:20">
      <c r="A151" s="36">
        <v>2121</v>
      </c>
      <c r="B151" s="36">
        <v>1</v>
      </c>
      <c r="C151" s="31" t="s">
        <v>153</v>
      </c>
      <c r="D151" s="32" t="s">
        <v>53</v>
      </c>
      <c r="E151" s="33">
        <f t="shared" si="28"/>
        <v>0</v>
      </c>
      <c r="F151" s="34">
        <v>10</v>
      </c>
      <c r="G151" s="33">
        <f t="shared" si="29"/>
        <v>0</v>
      </c>
      <c r="H151" s="34"/>
      <c r="I151" s="33">
        <f t="shared" si="30"/>
        <v>0</v>
      </c>
      <c r="J151" s="34"/>
      <c r="K151" s="33">
        <f t="shared" si="31"/>
        <v>0</v>
      </c>
      <c r="L151" s="34">
        <v>35</v>
      </c>
      <c r="M151" s="34">
        <f t="shared" si="27"/>
        <v>45</v>
      </c>
      <c r="N151" s="69"/>
      <c r="O151" s="35">
        <f t="shared" si="32"/>
        <v>0</v>
      </c>
    </row>
    <row r="152" spans="1:20">
      <c r="A152" s="36">
        <v>2131</v>
      </c>
      <c r="B152" s="36">
        <v>1</v>
      </c>
      <c r="C152" s="31" t="s">
        <v>54</v>
      </c>
      <c r="D152" s="32" t="s">
        <v>53</v>
      </c>
      <c r="E152" s="33">
        <f t="shared" si="28"/>
        <v>0</v>
      </c>
      <c r="F152" s="34">
        <v>5</v>
      </c>
      <c r="G152" s="33">
        <f t="shared" si="29"/>
        <v>0</v>
      </c>
      <c r="H152" s="34"/>
      <c r="I152" s="33">
        <f t="shared" si="30"/>
        <v>0</v>
      </c>
      <c r="J152" s="32"/>
      <c r="K152" s="33">
        <f t="shared" si="31"/>
        <v>0</v>
      </c>
      <c r="L152" s="34">
        <v>10</v>
      </c>
      <c r="M152" s="34">
        <f t="shared" si="27"/>
        <v>15</v>
      </c>
      <c r="N152" s="69"/>
      <c r="O152" s="35">
        <f t="shared" si="32"/>
        <v>0</v>
      </c>
    </row>
    <row r="153" spans="1:20">
      <c r="A153" s="36" t="s">
        <v>55</v>
      </c>
      <c r="B153" s="36">
        <v>1</v>
      </c>
      <c r="C153" s="31" t="s">
        <v>56</v>
      </c>
      <c r="D153" s="32" t="s">
        <v>36</v>
      </c>
      <c r="E153" s="33">
        <f>F153*$N153</f>
        <v>0</v>
      </c>
      <c r="F153" s="32">
        <v>180</v>
      </c>
      <c r="G153" s="33">
        <f>H153*$N153</f>
        <v>0</v>
      </c>
      <c r="H153" s="32"/>
      <c r="I153" s="33">
        <f>J153*$N153</f>
        <v>0</v>
      </c>
      <c r="J153" s="32"/>
      <c r="K153" s="33">
        <f>L153*$N153</f>
        <v>0</v>
      </c>
      <c r="L153" s="32"/>
      <c r="M153" s="34">
        <f>SUM(F153+H153+J153+L153)</f>
        <v>180</v>
      </c>
      <c r="N153" s="69"/>
      <c r="O153" s="35">
        <f>M153*N153</f>
        <v>0</v>
      </c>
    </row>
    <row r="154" spans="1:20">
      <c r="A154" s="36" t="s">
        <v>57</v>
      </c>
      <c r="B154" s="36">
        <v>2</v>
      </c>
      <c r="C154" s="31" t="s">
        <v>58</v>
      </c>
      <c r="D154" s="32" t="s">
        <v>36</v>
      </c>
      <c r="E154" s="33">
        <f t="shared" si="28"/>
        <v>0</v>
      </c>
      <c r="F154" s="34">
        <v>35</v>
      </c>
      <c r="G154" s="33">
        <f t="shared" si="29"/>
        <v>0</v>
      </c>
      <c r="H154" s="34"/>
      <c r="I154" s="33">
        <f t="shared" si="30"/>
        <v>0</v>
      </c>
      <c r="J154" s="34"/>
      <c r="K154" s="33">
        <f t="shared" si="31"/>
        <v>0</v>
      </c>
      <c r="L154" s="34">
        <v>100</v>
      </c>
      <c r="M154" s="34">
        <f t="shared" si="27"/>
        <v>135</v>
      </c>
      <c r="N154" s="69"/>
      <c r="O154" s="35">
        <f t="shared" si="32"/>
        <v>0</v>
      </c>
    </row>
    <row r="155" spans="1:20">
      <c r="A155" s="36" t="s">
        <v>57</v>
      </c>
      <c r="B155" s="36">
        <v>3</v>
      </c>
      <c r="C155" s="31" t="s">
        <v>59</v>
      </c>
      <c r="D155" s="32" t="s">
        <v>36</v>
      </c>
      <c r="E155" s="33">
        <f t="shared" si="28"/>
        <v>0</v>
      </c>
      <c r="F155" s="34">
        <v>20</v>
      </c>
      <c r="G155" s="33">
        <f t="shared" si="29"/>
        <v>0</v>
      </c>
      <c r="H155" s="34"/>
      <c r="I155" s="33">
        <f t="shared" si="30"/>
        <v>0</v>
      </c>
      <c r="J155" s="32"/>
      <c r="K155" s="33">
        <f t="shared" si="31"/>
        <v>0</v>
      </c>
      <c r="L155" s="34"/>
      <c r="M155" s="34">
        <f t="shared" si="27"/>
        <v>20</v>
      </c>
      <c r="N155" s="69"/>
      <c r="O155" s="35">
        <f t="shared" si="32"/>
        <v>0</v>
      </c>
    </row>
    <row r="156" spans="1:20">
      <c r="A156" s="10">
        <v>2300</v>
      </c>
      <c r="B156" s="71"/>
      <c r="C156" s="5" t="s">
        <v>78</v>
      </c>
      <c r="D156" s="6"/>
      <c r="E156" s="6"/>
      <c r="F156" s="6"/>
      <c r="G156" s="6"/>
      <c r="H156" s="6"/>
      <c r="I156" s="6"/>
      <c r="J156" s="6"/>
      <c r="K156" s="6"/>
      <c r="L156" s="6"/>
      <c r="M156" s="6"/>
      <c r="N156" s="6"/>
      <c r="O156" s="12"/>
    </row>
    <row r="157" spans="1:20" s="39" customFormat="1" ht="12.75" customHeight="1">
      <c r="A157" s="36" t="s">
        <v>79</v>
      </c>
      <c r="B157" s="36">
        <v>1</v>
      </c>
      <c r="C157" s="31" t="s">
        <v>80</v>
      </c>
      <c r="D157" s="32" t="s">
        <v>53</v>
      </c>
      <c r="E157" s="33">
        <f>F157*$N157</f>
        <v>0</v>
      </c>
      <c r="F157" s="34">
        <v>5</v>
      </c>
      <c r="G157" s="33">
        <f>H157*$N157</f>
        <v>0</v>
      </c>
      <c r="H157" s="34"/>
      <c r="I157" s="33">
        <f>J157*$N157</f>
        <v>0</v>
      </c>
      <c r="J157" s="32"/>
      <c r="K157" s="33">
        <f>L157*$N157</f>
        <v>0</v>
      </c>
      <c r="L157" s="34"/>
      <c r="M157" s="34">
        <f t="shared" si="27"/>
        <v>5</v>
      </c>
      <c r="N157" s="69"/>
      <c r="O157" s="35">
        <f>M157*N157</f>
        <v>0</v>
      </c>
      <c r="P157" s="47"/>
      <c r="Q157" s="47"/>
      <c r="R157" s="47"/>
      <c r="S157" s="47"/>
      <c r="T157" s="47"/>
    </row>
    <row r="158" spans="1:20" s="39" customFormat="1">
      <c r="A158" s="36" t="s">
        <v>81</v>
      </c>
      <c r="B158" s="36">
        <v>1</v>
      </c>
      <c r="C158" s="31" t="s">
        <v>82</v>
      </c>
      <c r="D158" s="32" t="s">
        <v>36</v>
      </c>
      <c r="E158" s="33">
        <f>F158*$N158</f>
        <v>0</v>
      </c>
      <c r="F158" s="32">
        <v>20</v>
      </c>
      <c r="G158" s="33">
        <f>H158*$N158</f>
        <v>0</v>
      </c>
      <c r="H158" s="32"/>
      <c r="I158" s="33">
        <f>J158*$N158</f>
        <v>0</v>
      </c>
      <c r="J158" s="32"/>
      <c r="K158" s="33">
        <f>L158*$N158</f>
        <v>0</v>
      </c>
      <c r="L158" s="34"/>
      <c r="M158" s="34">
        <f t="shared" si="27"/>
        <v>20</v>
      </c>
      <c r="N158" s="69"/>
      <c r="O158" s="35">
        <f>M158*N158</f>
        <v>0</v>
      </c>
      <c r="P158" s="47"/>
      <c r="Q158" s="47"/>
      <c r="R158" s="47"/>
      <c r="S158" s="47"/>
      <c r="T158" s="47"/>
    </row>
    <row r="159" spans="1:20">
      <c r="A159" s="8">
        <v>3000</v>
      </c>
      <c r="B159" s="72"/>
      <c r="C159" s="1" t="s">
        <v>83</v>
      </c>
      <c r="D159" s="4"/>
      <c r="E159" s="4"/>
      <c r="F159" s="4"/>
      <c r="G159" s="4"/>
      <c r="H159" s="4"/>
      <c r="I159" s="4"/>
      <c r="J159" s="4"/>
      <c r="K159" s="4"/>
      <c r="L159" s="4"/>
      <c r="M159" s="4"/>
      <c r="N159" s="4"/>
      <c r="O159" s="9"/>
    </row>
    <row r="160" spans="1:20">
      <c r="A160" s="13">
        <v>3100</v>
      </c>
      <c r="B160" s="73"/>
      <c r="C160" s="14" t="s">
        <v>154</v>
      </c>
      <c r="D160" s="15"/>
      <c r="E160" s="15"/>
      <c r="F160" s="15"/>
      <c r="G160" s="15"/>
      <c r="H160" s="15"/>
      <c r="I160" s="15"/>
      <c r="J160" s="15"/>
      <c r="K160" s="15"/>
      <c r="L160" s="15"/>
      <c r="M160" s="15"/>
      <c r="N160" s="15"/>
      <c r="O160" s="16"/>
    </row>
    <row r="161" spans="1:15">
      <c r="A161" s="36" t="s">
        <v>155</v>
      </c>
      <c r="B161" s="36">
        <v>1</v>
      </c>
      <c r="C161" s="44" t="s">
        <v>156</v>
      </c>
      <c r="D161" s="45" t="s">
        <v>28</v>
      </c>
      <c r="E161" s="33">
        <f t="shared" si="28"/>
        <v>0</v>
      </c>
      <c r="F161" s="33">
        <v>25</v>
      </c>
      <c r="G161" s="33">
        <f t="shared" si="29"/>
        <v>0</v>
      </c>
      <c r="H161" s="46"/>
      <c r="I161" s="33">
        <f t="shared" si="30"/>
        <v>0</v>
      </c>
      <c r="J161" s="46"/>
      <c r="K161" s="33">
        <f t="shared" si="31"/>
        <v>0</v>
      </c>
      <c r="L161" s="46"/>
      <c r="M161" s="34">
        <f t="shared" si="27"/>
        <v>25</v>
      </c>
      <c r="N161" s="69"/>
      <c r="O161" s="35">
        <f>M161*N161</f>
        <v>0</v>
      </c>
    </row>
    <row r="162" spans="1:15">
      <c r="A162" s="36" t="s">
        <v>155</v>
      </c>
      <c r="B162" s="36">
        <v>1</v>
      </c>
      <c r="C162" s="44" t="s">
        <v>157</v>
      </c>
      <c r="D162" s="45" t="s">
        <v>28</v>
      </c>
      <c r="E162" s="33">
        <f t="shared" si="28"/>
        <v>0</v>
      </c>
      <c r="F162" s="33">
        <v>280</v>
      </c>
      <c r="G162" s="33">
        <f t="shared" si="29"/>
        <v>0</v>
      </c>
      <c r="H162" s="46"/>
      <c r="I162" s="33">
        <f t="shared" si="30"/>
        <v>0</v>
      </c>
      <c r="J162" s="46"/>
      <c r="K162" s="33">
        <f t="shared" si="31"/>
        <v>0</v>
      </c>
      <c r="L162" s="46"/>
      <c r="M162" s="34">
        <f t="shared" si="27"/>
        <v>280</v>
      </c>
      <c r="N162" s="69"/>
      <c r="O162" s="35">
        <f t="shared" ref="O162:O170" si="33">M162*N162</f>
        <v>0</v>
      </c>
    </row>
    <row r="163" spans="1:15" ht="12.75" customHeight="1">
      <c r="A163" s="36" t="s">
        <v>158</v>
      </c>
      <c r="B163" s="36">
        <v>1</v>
      </c>
      <c r="C163" s="44" t="s">
        <v>159</v>
      </c>
      <c r="D163" s="45" t="s">
        <v>28</v>
      </c>
      <c r="E163" s="33">
        <f t="shared" si="28"/>
        <v>0</v>
      </c>
      <c r="F163" s="33">
        <v>90</v>
      </c>
      <c r="G163" s="33">
        <f t="shared" si="29"/>
        <v>0</v>
      </c>
      <c r="H163" s="46"/>
      <c r="I163" s="33">
        <f t="shared" si="30"/>
        <v>0</v>
      </c>
      <c r="J163" s="46"/>
      <c r="K163" s="33">
        <f t="shared" si="31"/>
        <v>0</v>
      </c>
      <c r="L163" s="33">
        <v>20</v>
      </c>
      <c r="M163" s="34">
        <f t="shared" si="27"/>
        <v>110</v>
      </c>
      <c r="N163" s="69"/>
      <c r="O163" s="35">
        <f t="shared" si="33"/>
        <v>0</v>
      </c>
    </row>
    <row r="164" spans="1:15" ht="12.75" customHeight="1">
      <c r="A164" s="36" t="s">
        <v>158</v>
      </c>
      <c r="B164" s="36">
        <v>1</v>
      </c>
      <c r="C164" s="44" t="s">
        <v>160</v>
      </c>
      <c r="D164" s="45" t="s">
        <v>28</v>
      </c>
      <c r="E164" s="33">
        <f t="shared" si="28"/>
        <v>0</v>
      </c>
      <c r="F164" s="33">
        <v>130</v>
      </c>
      <c r="G164" s="33">
        <f t="shared" si="29"/>
        <v>0</v>
      </c>
      <c r="H164" s="46"/>
      <c r="I164" s="33">
        <f t="shared" si="30"/>
        <v>0</v>
      </c>
      <c r="J164" s="46"/>
      <c r="K164" s="33">
        <f t="shared" si="31"/>
        <v>0</v>
      </c>
      <c r="L164" s="33">
        <v>40</v>
      </c>
      <c r="M164" s="34">
        <f t="shared" si="27"/>
        <v>170</v>
      </c>
      <c r="N164" s="69"/>
      <c r="O164" s="35">
        <f t="shared" si="33"/>
        <v>0</v>
      </c>
    </row>
    <row r="165" spans="1:15" ht="12.75" customHeight="1">
      <c r="A165" s="36" t="s">
        <v>161</v>
      </c>
      <c r="B165" s="36">
        <v>1</v>
      </c>
      <c r="C165" s="44" t="s">
        <v>162</v>
      </c>
      <c r="D165" s="45" t="s">
        <v>25</v>
      </c>
      <c r="E165" s="33">
        <f t="shared" si="28"/>
        <v>0</v>
      </c>
      <c r="F165" s="33">
        <v>14</v>
      </c>
      <c r="G165" s="33">
        <f t="shared" si="29"/>
        <v>0</v>
      </c>
      <c r="H165" s="46"/>
      <c r="I165" s="33">
        <f t="shared" si="30"/>
        <v>0</v>
      </c>
      <c r="J165" s="46"/>
      <c r="K165" s="33">
        <f t="shared" si="31"/>
        <v>0</v>
      </c>
      <c r="L165" s="33">
        <v>2</v>
      </c>
      <c r="M165" s="34">
        <f t="shared" si="27"/>
        <v>16</v>
      </c>
      <c r="N165" s="69"/>
      <c r="O165" s="35">
        <f t="shared" si="33"/>
        <v>0</v>
      </c>
    </row>
    <row r="166" spans="1:15" ht="12.75" customHeight="1">
      <c r="A166" s="36" t="s">
        <v>161</v>
      </c>
      <c r="B166" s="36">
        <v>1</v>
      </c>
      <c r="C166" s="44" t="s">
        <v>163</v>
      </c>
      <c r="D166" s="45" t="s">
        <v>25</v>
      </c>
      <c r="E166" s="33">
        <f t="shared" si="28"/>
        <v>0</v>
      </c>
      <c r="F166" s="33">
        <v>15</v>
      </c>
      <c r="G166" s="33">
        <f t="shared" si="29"/>
        <v>0</v>
      </c>
      <c r="H166" s="46"/>
      <c r="I166" s="33">
        <f t="shared" si="30"/>
        <v>0</v>
      </c>
      <c r="J166" s="46"/>
      <c r="K166" s="33">
        <f t="shared" si="31"/>
        <v>0</v>
      </c>
      <c r="L166" s="33">
        <v>2</v>
      </c>
      <c r="M166" s="34">
        <f t="shared" si="27"/>
        <v>17</v>
      </c>
      <c r="N166" s="69"/>
      <c r="O166" s="35">
        <f t="shared" si="33"/>
        <v>0</v>
      </c>
    </row>
    <row r="167" spans="1:15" ht="12.75" customHeight="1">
      <c r="A167" s="36" t="s">
        <v>161</v>
      </c>
      <c r="B167" s="36">
        <v>1</v>
      </c>
      <c r="C167" s="44" t="s">
        <v>164</v>
      </c>
      <c r="D167" s="45" t="s">
        <v>25</v>
      </c>
      <c r="E167" s="33">
        <f t="shared" si="28"/>
        <v>0</v>
      </c>
      <c r="F167" s="33">
        <v>14</v>
      </c>
      <c r="G167" s="33">
        <f t="shared" si="29"/>
        <v>0</v>
      </c>
      <c r="H167" s="46"/>
      <c r="I167" s="33">
        <f t="shared" si="30"/>
        <v>0</v>
      </c>
      <c r="J167" s="46"/>
      <c r="K167" s="33">
        <f t="shared" si="31"/>
        <v>0</v>
      </c>
      <c r="L167" s="33">
        <v>2</v>
      </c>
      <c r="M167" s="34">
        <f t="shared" si="27"/>
        <v>16</v>
      </c>
      <c r="N167" s="69"/>
      <c r="O167" s="35">
        <f t="shared" si="33"/>
        <v>0</v>
      </c>
    </row>
    <row r="168" spans="1:15" ht="12.75" customHeight="1">
      <c r="A168" s="36" t="s">
        <v>161</v>
      </c>
      <c r="B168" s="36">
        <v>2</v>
      </c>
      <c r="C168" s="44" t="s">
        <v>165</v>
      </c>
      <c r="D168" s="45" t="s">
        <v>25</v>
      </c>
      <c r="E168" s="33">
        <f t="shared" ref="E168" si="34">F168*$N168</f>
        <v>0</v>
      </c>
      <c r="F168" s="33">
        <v>5</v>
      </c>
      <c r="G168" s="33">
        <f t="shared" ref="G168" si="35">H168*$N168</f>
        <v>0</v>
      </c>
      <c r="H168" s="46"/>
      <c r="I168" s="33">
        <f t="shared" ref="I168" si="36">J168*$N168</f>
        <v>0</v>
      </c>
      <c r="J168" s="46"/>
      <c r="K168" s="33">
        <f t="shared" ref="K168" si="37">L168*$N168</f>
        <v>0</v>
      </c>
      <c r="L168" s="33">
        <v>2</v>
      </c>
      <c r="M168" s="34">
        <f t="shared" ref="M168" si="38">SUM(F168+H168+J168+L168)</f>
        <v>7</v>
      </c>
      <c r="N168" s="69"/>
      <c r="O168" s="35">
        <f t="shared" ref="O168" si="39">M168*N168</f>
        <v>0</v>
      </c>
    </row>
    <row r="169" spans="1:15" ht="12.75" customHeight="1">
      <c r="A169" s="36" t="s">
        <v>161</v>
      </c>
      <c r="B169" s="36">
        <v>1</v>
      </c>
      <c r="C169" s="44" t="s">
        <v>166</v>
      </c>
      <c r="D169" s="45" t="s">
        <v>25</v>
      </c>
      <c r="E169" s="33">
        <f t="shared" si="28"/>
        <v>0</v>
      </c>
      <c r="F169" s="33">
        <v>15</v>
      </c>
      <c r="G169" s="33">
        <f t="shared" si="29"/>
        <v>0</v>
      </c>
      <c r="H169" s="46"/>
      <c r="I169" s="33">
        <f t="shared" si="30"/>
        <v>0</v>
      </c>
      <c r="J169" s="46"/>
      <c r="K169" s="33">
        <f t="shared" si="31"/>
        <v>0</v>
      </c>
      <c r="L169" s="33">
        <v>2</v>
      </c>
      <c r="M169" s="34">
        <f t="shared" si="27"/>
        <v>17</v>
      </c>
      <c r="N169" s="69"/>
      <c r="O169" s="35">
        <f t="shared" si="33"/>
        <v>0</v>
      </c>
    </row>
    <row r="170" spans="1:15" ht="12.75" customHeight="1" thickBot="1">
      <c r="A170" s="36" t="s">
        <v>167</v>
      </c>
      <c r="B170" s="36">
        <v>1</v>
      </c>
      <c r="C170" s="46" t="s">
        <v>168</v>
      </c>
      <c r="D170" s="45" t="s">
        <v>25</v>
      </c>
      <c r="E170" s="33">
        <f t="shared" si="28"/>
        <v>0</v>
      </c>
      <c r="F170" s="33">
        <v>13</v>
      </c>
      <c r="G170" s="33">
        <f t="shared" si="29"/>
        <v>0</v>
      </c>
      <c r="H170" s="46"/>
      <c r="I170" s="33">
        <f t="shared" si="30"/>
        <v>0</v>
      </c>
      <c r="J170" s="46"/>
      <c r="K170" s="33">
        <f t="shared" si="31"/>
        <v>0</v>
      </c>
      <c r="L170" s="33">
        <v>2</v>
      </c>
      <c r="M170" s="34">
        <f>SUM(F170+H170+J170+L170)</f>
        <v>15</v>
      </c>
      <c r="N170" s="69"/>
      <c r="O170" s="35">
        <f t="shared" si="33"/>
        <v>0</v>
      </c>
    </row>
    <row r="171" spans="1:15" ht="13.5" thickBot="1">
      <c r="A171" s="40" t="s">
        <v>169</v>
      </c>
      <c r="B171" s="40"/>
      <c r="C171" s="41"/>
      <c r="D171" s="41"/>
      <c r="E171" s="41"/>
      <c r="F171" s="90">
        <f>SUM(E132:E170)</f>
        <v>0</v>
      </c>
      <c r="G171" s="90"/>
      <c r="H171" s="90">
        <f>SUM(G132:G170)</f>
        <v>0</v>
      </c>
      <c r="I171" s="90"/>
      <c r="J171" s="90">
        <f>SUM(I132:I170)</f>
        <v>0</v>
      </c>
      <c r="K171" s="90"/>
      <c r="L171" s="90">
        <f>SUM(K132:K170)</f>
        <v>0</v>
      </c>
      <c r="M171" s="101" t="s">
        <v>99</v>
      </c>
      <c r="N171" s="102"/>
      <c r="O171" s="43">
        <f>SUM(O132:O170)</f>
        <v>0</v>
      </c>
    </row>
    <row r="174" spans="1:15" ht="15">
      <c r="A174" s="30" t="s">
        <v>170</v>
      </c>
      <c r="B174" s="30"/>
    </row>
    <row r="175" spans="1:15">
      <c r="A175" s="17">
        <v>1000</v>
      </c>
      <c r="B175" s="70"/>
      <c r="C175" s="18" t="s">
        <v>19</v>
      </c>
      <c r="D175" s="19"/>
      <c r="E175" s="19"/>
      <c r="F175" s="18"/>
      <c r="G175" s="18"/>
      <c r="H175" s="18"/>
      <c r="I175" s="18"/>
      <c r="J175" s="18"/>
      <c r="K175" s="18"/>
      <c r="L175" s="19"/>
      <c r="M175" s="18"/>
      <c r="N175" s="19" t="s">
        <v>20</v>
      </c>
      <c r="O175" s="20" t="s">
        <v>21</v>
      </c>
    </row>
    <row r="176" spans="1:15">
      <c r="A176" s="10">
        <v>1100</v>
      </c>
      <c r="B176" s="71"/>
      <c r="C176" s="5" t="s">
        <v>22</v>
      </c>
      <c r="D176" s="6"/>
      <c r="E176" s="6"/>
      <c r="F176" s="5"/>
      <c r="G176" s="5"/>
      <c r="H176" s="5"/>
      <c r="I176" s="5"/>
      <c r="J176" s="5"/>
      <c r="K176" s="5"/>
      <c r="L176" s="5"/>
      <c r="M176" s="5"/>
      <c r="N176" s="5"/>
      <c r="O176" s="11"/>
    </row>
    <row r="177" spans="1:15" ht="12.75" customHeight="1">
      <c r="A177" s="36">
        <v>1131</v>
      </c>
      <c r="B177" s="74">
        <v>1</v>
      </c>
      <c r="C177" s="68" t="s">
        <v>139</v>
      </c>
      <c r="D177" s="32" t="s">
        <v>28</v>
      </c>
      <c r="E177" s="33">
        <f t="shared" ref="E177:E182" si="40">F177*$N177</f>
        <v>0</v>
      </c>
      <c r="F177" s="34">
        <v>60</v>
      </c>
      <c r="G177" s="33">
        <f t="shared" ref="G177:G182" si="41">H177*$N177</f>
        <v>0</v>
      </c>
      <c r="H177" s="34"/>
      <c r="I177" s="33">
        <f t="shared" ref="I177:I182" si="42">J177*$N177</f>
        <v>0</v>
      </c>
      <c r="J177" s="34"/>
      <c r="K177" s="33">
        <f t="shared" ref="K177:K182" si="43">L177*$N177</f>
        <v>0</v>
      </c>
      <c r="L177" s="34"/>
      <c r="M177" s="34">
        <f t="shared" ref="M177:M206" si="44">SUM(F177+H177+J177+L177)</f>
        <v>60</v>
      </c>
      <c r="N177" s="69"/>
      <c r="O177" s="35">
        <f t="shared" ref="O177:O182" si="45">M177*N177</f>
        <v>0</v>
      </c>
    </row>
    <row r="178" spans="1:15" ht="12.75" customHeight="1">
      <c r="A178" s="36">
        <v>1131</v>
      </c>
      <c r="B178" s="74">
        <v>1</v>
      </c>
      <c r="C178" s="68" t="s">
        <v>171</v>
      </c>
      <c r="D178" s="32" t="s">
        <v>28</v>
      </c>
      <c r="E178" s="33">
        <f t="shared" si="40"/>
        <v>0</v>
      </c>
      <c r="F178" s="34">
        <v>135</v>
      </c>
      <c r="G178" s="33">
        <f t="shared" si="41"/>
        <v>0</v>
      </c>
      <c r="H178" s="34">
        <v>75</v>
      </c>
      <c r="I178" s="33">
        <f t="shared" si="42"/>
        <v>0</v>
      </c>
      <c r="J178" s="34"/>
      <c r="K178" s="33">
        <f t="shared" si="43"/>
        <v>0</v>
      </c>
      <c r="L178" s="34">
        <v>36</v>
      </c>
      <c r="M178" s="34">
        <f t="shared" si="44"/>
        <v>246</v>
      </c>
      <c r="N178" s="69"/>
      <c r="O178" s="35">
        <f t="shared" si="45"/>
        <v>0</v>
      </c>
    </row>
    <row r="179" spans="1:15" ht="12.75" customHeight="1">
      <c r="A179" s="36">
        <v>1131</v>
      </c>
      <c r="B179" s="74">
        <v>3</v>
      </c>
      <c r="C179" s="68" t="s">
        <v>140</v>
      </c>
      <c r="D179" s="32" t="s">
        <v>25</v>
      </c>
      <c r="E179" s="33">
        <f t="shared" si="40"/>
        <v>0</v>
      </c>
      <c r="F179" s="34">
        <v>14</v>
      </c>
      <c r="G179" s="33">
        <f t="shared" si="41"/>
        <v>0</v>
      </c>
      <c r="H179" s="34"/>
      <c r="I179" s="33">
        <f t="shared" si="42"/>
        <v>0</v>
      </c>
      <c r="J179" s="34"/>
      <c r="K179" s="33">
        <f t="shared" si="43"/>
        <v>0</v>
      </c>
      <c r="L179" s="34"/>
      <c r="M179" s="34">
        <f t="shared" si="44"/>
        <v>14</v>
      </c>
      <c r="N179" s="69"/>
      <c r="O179" s="35">
        <f t="shared" si="45"/>
        <v>0</v>
      </c>
    </row>
    <row r="180" spans="1:15" ht="12.75" customHeight="1">
      <c r="A180" s="36">
        <v>1131</v>
      </c>
      <c r="B180" s="74">
        <v>3</v>
      </c>
      <c r="C180" s="68" t="s">
        <v>141</v>
      </c>
      <c r="D180" s="32" t="s">
        <v>25</v>
      </c>
      <c r="E180" s="33">
        <f t="shared" si="40"/>
        <v>0</v>
      </c>
      <c r="F180" s="34">
        <v>14</v>
      </c>
      <c r="G180" s="33">
        <f t="shared" si="41"/>
        <v>0</v>
      </c>
      <c r="H180" s="34"/>
      <c r="I180" s="33">
        <f t="shared" si="42"/>
        <v>0</v>
      </c>
      <c r="J180" s="34"/>
      <c r="K180" s="33">
        <f t="shared" si="43"/>
        <v>0</v>
      </c>
      <c r="L180" s="34"/>
      <c r="M180" s="34">
        <f t="shared" si="44"/>
        <v>14</v>
      </c>
      <c r="N180" s="69"/>
      <c r="O180" s="35">
        <f t="shared" si="45"/>
        <v>0</v>
      </c>
    </row>
    <row r="181" spans="1:15" ht="12.75" customHeight="1">
      <c r="A181" s="31" t="s">
        <v>34</v>
      </c>
      <c r="B181" s="74">
        <v>2</v>
      </c>
      <c r="C181" s="31" t="s">
        <v>37</v>
      </c>
      <c r="D181" s="32" t="s">
        <v>36</v>
      </c>
      <c r="E181" s="33">
        <f t="shared" si="40"/>
        <v>0</v>
      </c>
      <c r="F181" s="34">
        <v>245</v>
      </c>
      <c r="G181" s="33">
        <f t="shared" si="41"/>
        <v>0</v>
      </c>
      <c r="H181" s="34">
        <v>350</v>
      </c>
      <c r="I181" s="33">
        <f t="shared" si="42"/>
        <v>0</v>
      </c>
      <c r="J181" s="34"/>
      <c r="K181" s="33">
        <f t="shared" si="43"/>
        <v>0</v>
      </c>
      <c r="L181" s="34">
        <v>200</v>
      </c>
      <c r="M181" s="34">
        <f t="shared" si="44"/>
        <v>795</v>
      </c>
      <c r="N181" s="69"/>
      <c r="O181" s="35">
        <f t="shared" si="45"/>
        <v>0</v>
      </c>
    </row>
    <row r="182" spans="1:15" ht="12.75" customHeight="1">
      <c r="A182" s="31" t="s">
        <v>38</v>
      </c>
      <c r="B182" s="74">
        <v>2</v>
      </c>
      <c r="C182" s="31" t="s">
        <v>40</v>
      </c>
      <c r="D182" s="32" t="s">
        <v>28</v>
      </c>
      <c r="E182" s="33">
        <f t="shared" si="40"/>
        <v>0</v>
      </c>
      <c r="F182" s="34">
        <v>3</v>
      </c>
      <c r="G182" s="33">
        <f t="shared" si="41"/>
        <v>0</v>
      </c>
      <c r="H182" s="34">
        <v>60</v>
      </c>
      <c r="I182" s="33">
        <f t="shared" si="42"/>
        <v>0</v>
      </c>
      <c r="J182" s="32"/>
      <c r="K182" s="33">
        <f t="shared" si="43"/>
        <v>0</v>
      </c>
      <c r="L182" s="32">
        <v>13</v>
      </c>
      <c r="M182" s="34">
        <f t="shared" si="44"/>
        <v>76</v>
      </c>
      <c r="N182" s="69"/>
      <c r="O182" s="35">
        <f t="shared" si="45"/>
        <v>0</v>
      </c>
    </row>
    <row r="183" spans="1:15" ht="12.75" customHeight="1">
      <c r="A183" s="10">
        <v>1400</v>
      </c>
      <c r="B183" s="71"/>
      <c r="C183" s="5" t="s">
        <v>142</v>
      </c>
      <c r="D183" s="6"/>
      <c r="E183" s="6"/>
      <c r="F183" s="6"/>
      <c r="G183" s="6"/>
      <c r="H183" s="6"/>
      <c r="I183" s="6"/>
      <c r="J183" s="6"/>
      <c r="K183" s="6"/>
      <c r="L183" s="6"/>
      <c r="M183" s="6"/>
      <c r="N183" s="6"/>
      <c r="O183" s="12"/>
    </row>
    <row r="184" spans="1:15" ht="12.75" customHeight="1">
      <c r="A184" s="36">
        <v>1421</v>
      </c>
      <c r="B184" s="36">
        <v>1</v>
      </c>
      <c r="C184" s="44" t="s">
        <v>172</v>
      </c>
      <c r="D184" s="45" t="s">
        <v>28</v>
      </c>
      <c r="E184" s="33">
        <f>F184*$N184</f>
        <v>0</v>
      </c>
      <c r="F184" s="33"/>
      <c r="G184" s="33">
        <f>H184*$N184</f>
        <v>0</v>
      </c>
      <c r="H184" s="34">
        <v>20</v>
      </c>
      <c r="I184" s="33">
        <f>J184*$N184</f>
        <v>0</v>
      </c>
      <c r="J184" s="46"/>
      <c r="K184" s="33">
        <f>L184*$N184</f>
        <v>0</v>
      </c>
      <c r="L184" s="33"/>
      <c r="M184" s="34">
        <f>SUM(F184+H184+J184+L184)</f>
        <v>20</v>
      </c>
      <c r="N184" s="69"/>
      <c r="O184" s="35">
        <f>M184*N184</f>
        <v>0</v>
      </c>
    </row>
    <row r="185" spans="1:15" ht="12.75" customHeight="1">
      <c r="A185" s="36">
        <v>1421</v>
      </c>
      <c r="B185" s="36">
        <v>2</v>
      </c>
      <c r="C185" s="94" t="s">
        <v>143</v>
      </c>
      <c r="D185" s="45" t="s">
        <v>36</v>
      </c>
      <c r="E185" s="33">
        <f>F185*$N185</f>
        <v>0</v>
      </c>
      <c r="F185" s="33">
        <v>8</v>
      </c>
      <c r="G185" s="33">
        <f>H185*$N185</f>
        <v>0</v>
      </c>
      <c r="H185" s="34"/>
      <c r="I185" s="33">
        <f>J185*$N185</f>
        <v>0</v>
      </c>
      <c r="J185" s="46"/>
      <c r="K185" s="33">
        <f>L185*$N185</f>
        <v>0</v>
      </c>
      <c r="L185" s="33"/>
      <c r="M185" s="34">
        <f>SUM(F185+H185+J185+L185)</f>
        <v>8</v>
      </c>
      <c r="N185" s="69"/>
      <c r="O185" s="35">
        <f>M185*N185</f>
        <v>0</v>
      </c>
    </row>
    <row r="186" spans="1:15" ht="12.75" customHeight="1">
      <c r="A186" s="10">
        <v>1600</v>
      </c>
      <c r="B186" s="71"/>
      <c r="C186" s="5" t="s">
        <v>42</v>
      </c>
      <c r="D186" s="6"/>
      <c r="E186" s="6"/>
      <c r="F186" s="6"/>
      <c r="G186" s="6"/>
      <c r="H186" s="6"/>
      <c r="I186" s="6"/>
      <c r="J186" s="6"/>
      <c r="K186" s="6"/>
      <c r="L186" s="6"/>
      <c r="M186" s="6"/>
      <c r="N186" s="6"/>
      <c r="O186" s="12"/>
    </row>
    <row r="187" spans="1:15">
      <c r="A187" s="36">
        <v>1621</v>
      </c>
      <c r="B187" s="36">
        <v>1</v>
      </c>
      <c r="C187" s="46" t="s">
        <v>146</v>
      </c>
      <c r="D187" s="33" t="s">
        <v>45</v>
      </c>
      <c r="E187" s="33">
        <f t="shared" ref="E187:E203" si="46">F187*$N187</f>
        <v>0</v>
      </c>
      <c r="F187" s="33">
        <v>450</v>
      </c>
      <c r="G187" s="33">
        <f t="shared" ref="G187:G203" si="47">H187*$N187</f>
        <v>0</v>
      </c>
      <c r="H187" s="34">
        <v>500</v>
      </c>
      <c r="I187" s="33">
        <f t="shared" ref="I187:I203" si="48">J187*$N187</f>
        <v>0</v>
      </c>
      <c r="J187" s="46"/>
      <c r="K187" s="33">
        <f t="shared" ref="K187:K203" si="49">L187*$N187</f>
        <v>0</v>
      </c>
      <c r="L187" s="33">
        <v>145</v>
      </c>
      <c r="M187" s="34">
        <f t="shared" si="44"/>
        <v>1095</v>
      </c>
      <c r="N187" s="69"/>
      <c r="O187" s="35">
        <f>M187*N187</f>
        <v>0</v>
      </c>
    </row>
    <row r="188" spans="1:15">
      <c r="A188" s="36">
        <v>1631</v>
      </c>
      <c r="B188" s="36">
        <v>1</v>
      </c>
      <c r="C188" s="44" t="s">
        <v>147</v>
      </c>
      <c r="D188" s="45" t="s">
        <v>28</v>
      </c>
      <c r="E188" s="33">
        <f t="shared" si="46"/>
        <v>0</v>
      </c>
      <c r="F188" s="33">
        <v>60</v>
      </c>
      <c r="G188" s="33">
        <f t="shared" si="47"/>
        <v>0</v>
      </c>
      <c r="H188" s="34">
        <v>90</v>
      </c>
      <c r="I188" s="33">
        <f t="shared" si="48"/>
        <v>0</v>
      </c>
      <c r="J188" s="46"/>
      <c r="K188" s="33">
        <f t="shared" si="49"/>
        <v>0</v>
      </c>
      <c r="L188" s="33">
        <v>40</v>
      </c>
      <c r="M188" s="34">
        <f t="shared" si="44"/>
        <v>190</v>
      </c>
      <c r="N188" s="69"/>
      <c r="O188" s="35">
        <f>M188*N188</f>
        <v>0</v>
      </c>
    </row>
    <row r="189" spans="1:15">
      <c r="A189" s="36">
        <v>1631</v>
      </c>
      <c r="B189" s="36">
        <v>2</v>
      </c>
      <c r="C189" s="44" t="s">
        <v>173</v>
      </c>
      <c r="D189" s="45" t="s">
        <v>53</v>
      </c>
      <c r="E189" s="33">
        <f>F189*$N189</f>
        <v>0</v>
      </c>
      <c r="F189" s="33">
        <v>100</v>
      </c>
      <c r="G189" s="33">
        <f>H189*$N189</f>
        <v>0</v>
      </c>
      <c r="H189" s="34"/>
      <c r="I189" s="33">
        <f>J189*$N189</f>
        <v>0</v>
      </c>
      <c r="J189" s="46"/>
      <c r="K189" s="33">
        <f>L189*$N189</f>
        <v>0</v>
      </c>
      <c r="L189" s="33"/>
      <c r="M189" s="34">
        <f>SUM(F189+H189+J189+L189)</f>
        <v>100</v>
      </c>
      <c r="N189" s="69"/>
      <c r="O189" s="35">
        <f>M189*N189</f>
        <v>0</v>
      </c>
    </row>
    <row r="190" spans="1:15" ht="12" customHeight="1">
      <c r="A190" s="10">
        <v>1800</v>
      </c>
      <c r="B190" s="71"/>
      <c r="C190" s="5" t="s">
        <v>148</v>
      </c>
      <c r="D190" s="6"/>
      <c r="E190" s="6"/>
      <c r="F190" s="6"/>
      <c r="G190" s="6"/>
      <c r="H190" s="6"/>
      <c r="I190" s="6"/>
      <c r="J190" s="6"/>
      <c r="K190" s="6"/>
      <c r="L190" s="6"/>
      <c r="M190" s="6"/>
      <c r="N190" s="6"/>
      <c r="O190" s="12"/>
    </row>
    <row r="191" spans="1:15">
      <c r="A191" s="36">
        <v>1831</v>
      </c>
      <c r="B191" s="36">
        <v>1</v>
      </c>
      <c r="C191" s="46" t="s">
        <v>149</v>
      </c>
      <c r="D191" s="33" t="s">
        <v>45</v>
      </c>
      <c r="E191" s="33">
        <f t="shared" si="46"/>
        <v>0</v>
      </c>
      <c r="F191" s="33">
        <v>60</v>
      </c>
      <c r="G191" s="33">
        <f t="shared" si="47"/>
        <v>0</v>
      </c>
      <c r="H191" s="34">
        <v>15</v>
      </c>
      <c r="I191" s="33">
        <f t="shared" si="48"/>
        <v>0</v>
      </c>
      <c r="J191" s="46"/>
      <c r="K191" s="33">
        <f t="shared" si="49"/>
        <v>0</v>
      </c>
      <c r="L191" s="33">
        <v>10</v>
      </c>
      <c r="M191" s="34">
        <f t="shared" si="44"/>
        <v>85</v>
      </c>
      <c r="N191" s="69"/>
      <c r="O191" s="35">
        <f>M191*N191</f>
        <v>0</v>
      </c>
    </row>
    <row r="192" spans="1:15">
      <c r="A192" s="36">
        <v>1831</v>
      </c>
      <c r="B192" s="36">
        <v>2</v>
      </c>
      <c r="C192" s="44" t="s">
        <v>174</v>
      </c>
      <c r="D192" s="45" t="s">
        <v>36</v>
      </c>
      <c r="E192" s="33">
        <f>F192*$N192</f>
        <v>0</v>
      </c>
      <c r="F192" s="33">
        <v>0</v>
      </c>
      <c r="G192" s="33">
        <f>H192*$N192</f>
        <v>0</v>
      </c>
      <c r="H192" s="34">
        <v>85</v>
      </c>
      <c r="I192" s="33">
        <f>J192*$N192</f>
        <v>0</v>
      </c>
      <c r="J192" s="46"/>
      <c r="K192" s="33">
        <f>L192*$N192</f>
        <v>0</v>
      </c>
      <c r="L192" s="33">
        <v>0</v>
      </c>
      <c r="M192" s="34">
        <f>SUM(F192+H192+J192+L192)</f>
        <v>85</v>
      </c>
      <c r="N192" s="69"/>
      <c r="O192" s="35">
        <f>M192*N192</f>
        <v>0</v>
      </c>
    </row>
    <row r="193" spans="1:20">
      <c r="A193" s="36">
        <v>1832</v>
      </c>
      <c r="B193" s="36">
        <v>1</v>
      </c>
      <c r="C193" s="46" t="s">
        <v>150</v>
      </c>
      <c r="D193" s="33" t="s">
        <v>45</v>
      </c>
      <c r="E193" s="33">
        <f t="shared" si="46"/>
        <v>0</v>
      </c>
      <c r="F193" s="33">
        <v>430</v>
      </c>
      <c r="G193" s="33">
        <f t="shared" si="47"/>
        <v>0</v>
      </c>
      <c r="H193" s="34">
        <v>70</v>
      </c>
      <c r="I193" s="33">
        <f t="shared" si="48"/>
        <v>0</v>
      </c>
      <c r="J193" s="46"/>
      <c r="K193" s="33">
        <f t="shared" si="49"/>
        <v>0</v>
      </c>
      <c r="L193" s="33">
        <v>50</v>
      </c>
      <c r="M193" s="34">
        <f t="shared" si="44"/>
        <v>550</v>
      </c>
      <c r="N193" s="69"/>
      <c r="O193" s="35">
        <f>M193*N193</f>
        <v>0</v>
      </c>
    </row>
    <row r="194" spans="1:20">
      <c r="A194" s="36">
        <v>1833</v>
      </c>
      <c r="B194" s="36">
        <v>1</v>
      </c>
      <c r="C194" s="44" t="s">
        <v>151</v>
      </c>
      <c r="D194" s="33" t="s">
        <v>45</v>
      </c>
      <c r="E194" s="33">
        <f t="shared" si="46"/>
        <v>0</v>
      </c>
      <c r="F194" s="33">
        <v>20</v>
      </c>
      <c r="G194" s="33">
        <f t="shared" si="47"/>
        <v>0</v>
      </c>
      <c r="H194" s="34">
        <v>190</v>
      </c>
      <c r="I194" s="33">
        <f t="shared" si="48"/>
        <v>0</v>
      </c>
      <c r="J194" s="46"/>
      <c r="K194" s="33">
        <f t="shared" si="49"/>
        <v>0</v>
      </c>
      <c r="L194" s="33"/>
      <c r="M194" s="34">
        <f t="shared" si="44"/>
        <v>210</v>
      </c>
      <c r="N194" s="69"/>
      <c r="O194" s="35">
        <f>M194*N194</f>
        <v>0</v>
      </c>
    </row>
    <row r="195" spans="1:20">
      <c r="A195" s="36">
        <v>1837</v>
      </c>
      <c r="B195" s="36">
        <v>1</v>
      </c>
      <c r="C195" s="44" t="s">
        <v>152</v>
      </c>
      <c r="D195" s="33" t="s">
        <v>45</v>
      </c>
      <c r="E195" s="33">
        <f>F195*$N195</f>
        <v>0</v>
      </c>
      <c r="F195" s="33">
        <v>5</v>
      </c>
      <c r="G195" s="33">
        <f>H195*$N195</f>
        <v>0</v>
      </c>
      <c r="H195" s="34">
        <v>3</v>
      </c>
      <c r="I195" s="33">
        <f>J195*$N195</f>
        <v>0</v>
      </c>
      <c r="J195" s="46"/>
      <c r="K195" s="33">
        <f>L195*$N195</f>
        <v>0</v>
      </c>
      <c r="L195" s="33">
        <v>2</v>
      </c>
      <c r="M195" s="34">
        <f>SUM(F195+H195+J195+L195)</f>
        <v>10</v>
      </c>
      <c r="N195" s="69"/>
      <c r="O195" s="35">
        <f>M195*N195</f>
        <v>0</v>
      </c>
    </row>
    <row r="196" spans="1:20">
      <c r="A196" s="8">
        <v>2000</v>
      </c>
      <c r="B196" s="72"/>
      <c r="C196" s="1" t="s">
        <v>48</v>
      </c>
      <c r="D196" s="4"/>
      <c r="E196" s="4"/>
      <c r="F196" s="4"/>
      <c r="G196" s="4"/>
      <c r="H196" s="4"/>
      <c r="I196" s="4"/>
      <c r="J196" s="4"/>
      <c r="K196" s="4"/>
      <c r="L196" s="4"/>
      <c r="M196" s="4"/>
      <c r="N196" s="4"/>
      <c r="O196" s="9"/>
    </row>
    <row r="197" spans="1:20">
      <c r="A197" s="13">
        <v>2100</v>
      </c>
      <c r="B197" s="73"/>
      <c r="C197" s="14" t="s">
        <v>49</v>
      </c>
      <c r="D197" s="15"/>
      <c r="E197" s="15"/>
      <c r="F197" s="15"/>
      <c r="G197" s="15"/>
      <c r="H197" s="15"/>
      <c r="I197" s="15"/>
      <c r="J197" s="15"/>
      <c r="K197" s="15"/>
      <c r="L197" s="15"/>
      <c r="M197" s="15"/>
      <c r="N197" s="15"/>
      <c r="O197" s="16"/>
    </row>
    <row r="198" spans="1:20">
      <c r="A198" s="36" t="s">
        <v>50</v>
      </c>
      <c r="B198" s="36">
        <v>1</v>
      </c>
      <c r="C198" s="31" t="s">
        <v>51</v>
      </c>
      <c r="D198" s="32" t="s">
        <v>36</v>
      </c>
      <c r="E198" s="33">
        <f t="shared" si="46"/>
        <v>0</v>
      </c>
      <c r="F198" s="34">
        <v>1150</v>
      </c>
      <c r="G198" s="33">
        <f t="shared" si="47"/>
        <v>0</v>
      </c>
      <c r="H198" s="34">
        <v>430</v>
      </c>
      <c r="I198" s="33">
        <f t="shared" si="48"/>
        <v>0</v>
      </c>
      <c r="J198" s="34"/>
      <c r="K198" s="33">
        <f t="shared" si="49"/>
        <v>0</v>
      </c>
      <c r="L198" s="34">
        <v>125</v>
      </c>
      <c r="M198" s="34">
        <f t="shared" si="44"/>
        <v>1705</v>
      </c>
      <c r="N198" s="69"/>
      <c r="O198" s="35">
        <f t="shared" ref="O198:O203" si="50">M198*N198</f>
        <v>0</v>
      </c>
    </row>
    <row r="199" spans="1:20">
      <c r="A199" s="36">
        <v>2121</v>
      </c>
      <c r="B199" s="36">
        <v>1</v>
      </c>
      <c r="C199" s="31" t="s">
        <v>153</v>
      </c>
      <c r="D199" s="32" t="s">
        <v>53</v>
      </c>
      <c r="E199" s="33">
        <f t="shared" si="46"/>
        <v>0</v>
      </c>
      <c r="F199" s="34">
        <v>10</v>
      </c>
      <c r="G199" s="33">
        <f t="shared" si="47"/>
        <v>0</v>
      </c>
      <c r="H199" s="34">
        <v>175</v>
      </c>
      <c r="I199" s="33">
        <f t="shared" si="48"/>
        <v>0</v>
      </c>
      <c r="J199" s="34"/>
      <c r="K199" s="33">
        <f t="shared" si="49"/>
        <v>0</v>
      </c>
      <c r="L199" s="34">
        <v>70</v>
      </c>
      <c r="M199" s="34">
        <f t="shared" si="44"/>
        <v>255</v>
      </c>
      <c r="N199" s="69"/>
      <c r="O199" s="35">
        <f t="shared" si="50"/>
        <v>0</v>
      </c>
    </row>
    <row r="200" spans="1:20">
      <c r="A200" s="36">
        <v>2131</v>
      </c>
      <c r="B200" s="36">
        <v>1</v>
      </c>
      <c r="C200" s="31" t="s">
        <v>54</v>
      </c>
      <c r="D200" s="32" t="s">
        <v>53</v>
      </c>
      <c r="E200" s="33">
        <f t="shared" si="46"/>
        <v>0</v>
      </c>
      <c r="F200" s="34">
        <v>5</v>
      </c>
      <c r="G200" s="33">
        <f t="shared" si="47"/>
        <v>0</v>
      </c>
      <c r="H200" s="34">
        <v>50</v>
      </c>
      <c r="I200" s="33">
        <f t="shared" si="48"/>
        <v>0</v>
      </c>
      <c r="J200" s="32"/>
      <c r="K200" s="33">
        <f t="shared" si="49"/>
        <v>0</v>
      </c>
      <c r="L200" s="34">
        <v>15</v>
      </c>
      <c r="M200" s="34">
        <f t="shared" si="44"/>
        <v>70</v>
      </c>
      <c r="N200" s="69"/>
      <c r="O200" s="35">
        <f t="shared" si="50"/>
        <v>0</v>
      </c>
    </row>
    <row r="201" spans="1:20">
      <c r="A201" s="36" t="s">
        <v>55</v>
      </c>
      <c r="B201" s="36">
        <v>1</v>
      </c>
      <c r="C201" s="31" t="s">
        <v>56</v>
      </c>
      <c r="D201" s="32" t="s">
        <v>36</v>
      </c>
      <c r="E201" s="33">
        <f>F201*$N201</f>
        <v>0</v>
      </c>
      <c r="F201" s="32">
        <v>180</v>
      </c>
      <c r="G201" s="33">
        <f>H201*$N201</f>
        <v>0</v>
      </c>
      <c r="H201" s="32"/>
      <c r="I201" s="33">
        <f>J201*$N201</f>
        <v>0</v>
      </c>
      <c r="J201" s="32"/>
      <c r="K201" s="33">
        <f>L201*$N201</f>
        <v>0</v>
      </c>
      <c r="L201" s="32"/>
      <c r="M201" s="34">
        <f>SUM(F201+H201+J201+L201)</f>
        <v>180</v>
      </c>
      <c r="N201" s="69"/>
      <c r="O201" s="35">
        <f>M201*N201</f>
        <v>0</v>
      </c>
    </row>
    <row r="202" spans="1:20">
      <c r="A202" s="36" t="s">
        <v>57</v>
      </c>
      <c r="B202" s="36">
        <v>2</v>
      </c>
      <c r="C202" s="31" t="s">
        <v>58</v>
      </c>
      <c r="D202" s="32" t="s">
        <v>36</v>
      </c>
      <c r="E202" s="33">
        <f t="shared" si="46"/>
        <v>0</v>
      </c>
      <c r="F202" s="34">
        <v>35</v>
      </c>
      <c r="G202" s="33">
        <f t="shared" si="47"/>
        <v>0</v>
      </c>
      <c r="H202" s="34">
        <v>350</v>
      </c>
      <c r="I202" s="33">
        <f t="shared" si="48"/>
        <v>0</v>
      </c>
      <c r="J202" s="34"/>
      <c r="K202" s="33">
        <f t="shared" si="49"/>
        <v>0</v>
      </c>
      <c r="L202" s="34">
        <v>200</v>
      </c>
      <c r="M202" s="34">
        <f t="shared" si="44"/>
        <v>585</v>
      </c>
      <c r="N202" s="69"/>
      <c r="O202" s="35">
        <f t="shared" si="50"/>
        <v>0</v>
      </c>
    </row>
    <row r="203" spans="1:20" s="39" customFormat="1" ht="12.75" customHeight="1">
      <c r="A203" s="36" t="s">
        <v>57</v>
      </c>
      <c r="B203" s="36">
        <v>3</v>
      </c>
      <c r="C203" s="31" t="s">
        <v>59</v>
      </c>
      <c r="D203" s="32" t="s">
        <v>36</v>
      </c>
      <c r="E203" s="33">
        <f t="shared" si="46"/>
        <v>0</v>
      </c>
      <c r="F203" s="34">
        <v>20</v>
      </c>
      <c r="G203" s="33">
        <f t="shared" si="47"/>
        <v>0</v>
      </c>
      <c r="H203" s="34"/>
      <c r="I203" s="33">
        <f t="shared" si="48"/>
        <v>0</v>
      </c>
      <c r="J203" s="32"/>
      <c r="K203" s="33">
        <f t="shared" si="49"/>
        <v>0</v>
      </c>
      <c r="L203" s="34"/>
      <c r="M203" s="34">
        <f t="shared" si="44"/>
        <v>20</v>
      </c>
      <c r="N203" s="69"/>
      <c r="O203" s="35">
        <f t="shared" si="50"/>
        <v>0</v>
      </c>
      <c r="P203" s="47"/>
      <c r="Q203" s="47"/>
      <c r="R203" s="47"/>
      <c r="S203" s="47"/>
      <c r="T203" s="47"/>
    </row>
    <row r="204" spans="1:20">
      <c r="A204" s="10">
        <v>2300</v>
      </c>
      <c r="B204" s="71"/>
      <c r="C204" s="5" t="s">
        <v>78</v>
      </c>
      <c r="D204" s="6"/>
      <c r="E204" s="6"/>
      <c r="F204" s="6"/>
      <c r="G204" s="6"/>
      <c r="H204" s="6"/>
      <c r="I204" s="6"/>
      <c r="J204" s="6"/>
      <c r="K204" s="6"/>
      <c r="L204" s="6"/>
      <c r="M204" s="6"/>
      <c r="N204" s="6"/>
      <c r="O204" s="12"/>
    </row>
    <row r="205" spans="1:20">
      <c r="A205" s="36" t="s">
        <v>79</v>
      </c>
      <c r="B205" s="36">
        <v>1</v>
      </c>
      <c r="C205" s="31" t="s">
        <v>80</v>
      </c>
      <c r="D205" s="32" t="s">
        <v>53</v>
      </c>
      <c r="E205" s="33">
        <f>F205*$N205</f>
        <v>0</v>
      </c>
      <c r="F205" s="34">
        <v>5</v>
      </c>
      <c r="G205" s="33">
        <f>H205*$N205</f>
        <v>0</v>
      </c>
      <c r="H205" s="34"/>
      <c r="I205" s="33">
        <f>J205*$N205</f>
        <v>0</v>
      </c>
      <c r="J205" s="32"/>
      <c r="K205" s="33">
        <f>L205*$N205</f>
        <v>0</v>
      </c>
      <c r="L205" s="34"/>
      <c r="M205" s="34">
        <f t="shared" si="44"/>
        <v>5</v>
      </c>
      <c r="N205" s="69"/>
      <c r="O205" s="35">
        <f>M205*N205</f>
        <v>0</v>
      </c>
    </row>
    <row r="206" spans="1:20">
      <c r="A206" s="36" t="s">
        <v>81</v>
      </c>
      <c r="B206" s="36">
        <v>1</v>
      </c>
      <c r="C206" s="31" t="s">
        <v>82</v>
      </c>
      <c r="D206" s="32" t="s">
        <v>36</v>
      </c>
      <c r="E206" s="33">
        <f>F206*$N206</f>
        <v>0</v>
      </c>
      <c r="F206" s="32">
        <v>20</v>
      </c>
      <c r="G206" s="33">
        <f>H206*$N206</f>
        <v>0</v>
      </c>
      <c r="H206" s="32"/>
      <c r="I206" s="33">
        <f>J206*$N206</f>
        <v>0</v>
      </c>
      <c r="J206" s="32"/>
      <c r="K206" s="33">
        <f>L206*$N206</f>
        <v>0</v>
      </c>
      <c r="L206" s="34"/>
      <c r="M206" s="34">
        <f t="shared" si="44"/>
        <v>20</v>
      </c>
      <c r="N206" s="69"/>
      <c r="O206" s="35">
        <f>M206*N206</f>
        <v>0</v>
      </c>
    </row>
    <row r="207" spans="1:20">
      <c r="A207" s="8">
        <v>3000</v>
      </c>
      <c r="B207" s="72"/>
      <c r="C207" s="1" t="s">
        <v>83</v>
      </c>
      <c r="D207" s="4"/>
      <c r="E207" s="4"/>
      <c r="F207" s="4"/>
      <c r="G207" s="4"/>
      <c r="H207" s="4"/>
      <c r="I207" s="4"/>
      <c r="J207" s="4"/>
      <c r="K207" s="4"/>
      <c r="L207" s="4"/>
      <c r="M207" s="4"/>
      <c r="N207" s="4"/>
      <c r="O207" s="9"/>
    </row>
    <row r="208" spans="1:20">
      <c r="A208" s="13">
        <v>3100</v>
      </c>
      <c r="B208" s="73"/>
      <c r="C208" s="14" t="s">
        <v>154</v>
      </c>
      <c r="D208" s="15"/>
      <c r="E208" s="15"/>
      <c r="F208" s="15"/>
      <c r="G208" s="15"/>
      <c r="H208" s="15"/>
      <c r="I208" s="15"/>
      <c r="J208" s="15"/>
      <c r="K208" s="15"/>
      <c r="L208" s="15"/>
      <c r="M208" s="15"/>
      <c r="N208" s="15"/>
      <c r="O208" s="16"/>
    </row>
    <row r="209" spans="1:15">
      <c r="A209" s="36" t="s">
        <v>175</v>
      </c>
      <c r="B209" s="36">
        <v>1</v>
      </c>
      <c r="C209" s="44" t="s">
        <v>176</v>
      </c>
      <c r="D209" s="45" t="s">
        <v>28</v>
      </c>
      <c r="E209" s="33">
        <f t="shared" ref="E209:E227" si="51">F209*$N209</f>
        <v>0</v>
      </c>
      <c r="F209" s="33">
        <v>55</v>
      </c>
      <c r="G209" s="33">
        <f>H209*$N209</f>
        <v>0</v>
      </c>
      <c r="H209" s="33"/>
      <c r="I209" s="33">
        <f>J209*$N209</f>
        <v>0</v>
      </c>
      <c r="J209" s="46"/>
      <c r="K209" s="33">
        <f>L209*$N209</f>
        <v>0</v>
      </c>
      <c r="L209" s="33"/>
      <c r="M209" s="34">
        <f t="shared" ref="M209:M227" si="52">SUM(F209+H209+J209+L209)</f>
        <v>55</v>
      </c>
      <c r="N209" s="69"/>
      <c r="O209" s="35">
        <f t="shared" ref="O209:O227" si="53">M209*N209</f>
        <v>0</v>
      </c>
    </row>
    <row r="210" spans="1:15">
      <c r="A210" s="36" t="s">
        <v>175</v>
      </c>
      <c r="B210" s="36">
        <v>1</v>
      </c>
      <c r="C210" s="44" t="s">
        <v>177</v>
      </c>
      <c r="D210" s="45" t="s">
        <v>28</v>
      </c>
      <c r="E210" s="33">
        <f t="shared" si="51"/>
        <v>0</v>
      </c>
      <c r="F210" s="33">
        <v>55</v>
      </c>
      <c r="G210" s="33">
        <f>H210*$N210</f>
        <v>0</v>
      </c>
      <c r="H210" s="33"/>
      <c r="I210" s="33">
        <f>J210*$N210</f>
        <v>0</v>
      </c>
      <c r="J210" s="46"/>
      <c r="K210" s="33">
        <f>L210*$N210</f>
        <v>0</v>
      </c>
      <c r="L210" s="33"/>
      <c r="M210" s="34">
        <f t="shared" si="52"/>
        <v>55</v>
      </c>
      <c r="N210" s="69"/>
      <c r="O210" s="35">
        <f t="shared" si="53"/>
        <v>0</v>
      </c>
    </row>
    <row r="211" spans="1:15">
      <c r="A211" s="36" t="s">
        <v>175</v>
      </c>
      <c r="B211" s="36">
        <v>1</v>
      </c>
      <c r="C211" s="44" t="s">
        <v>178</v>
      </c>
      <c r="D211" s="45" t="s">
        <v>28</v>
      </c>
      <c r="E211" s="33">
        <f t="shared" si="51"/>
        <v>0</v>
      </c>
      <c r="F211" s="33">
        <v>350</v>
      </c>
      <c r="G211" s="33">
        <f>H211*$N211</f>
        <v>0</v>
      </c>
      <c r="H211" s="33"/>
      <c r="I211" s="33">
        <f>J211*$N211</f>
        <v>0</v>
      </c>
      <c r="J211" s="46"/>
      <c r="K211" s="33">
        <f>L211*$N211</f>
        <v>0</v>
      </c>
      <c r="L211" s="33"/>
      <c r="M211" s="34">
        <f t="shared" si="52"/>
        <v>350</v>
      </c>
      <c r="N211" s="69"/>
      <c r="O211" s="35">
        <f t="shared" si="53"/>
        <v>0</v>
      </c>
    </row>
    <row r="212" spans="1:15">
      <c r="A212" s="36" t="s">
        <v>179</v>
      </c>
      <c r="B212" s="36">
        <v>1</v>
      </c>
      <c r="C212" s="44" t="s">
        <v>180</v>
      </c>
      <c r="D212" s="45" t="s">
        <v>25</v>
      </c>
      <c r="E212" s="33">
        <f t="shared" si="51"/>
        <v>0</v>
      </c>
      <c r="F212" s="33">
        <v>14</v>
      </c>
      <c r="G212" s="33">
        <f>H212*$N212</f>
        <v>0</v>
      </c>
      <c r="H212" s="33"/>
      <c r="I212" s="33">
        <f>J212*$N212</f>
        <v>0</v>
      </c>
      <c r="J212" s="46"/>
      <c r="K212" s="33">
        <f>L212*$N212</f>
        <v>0</v>
      </c>
      <c r="L212" s="33"/>
      <c r="M212" s="34">
        <f t="shared" si="52"/>
        <v>14</v>
      </c>
      <c r="N212" s="69"/>
      <c r="O212" s="35">
        <f t="shared" si="53"/>
        <v>0</v>
      </c>
    </row>
    <row r="213" spans="1:15">
      <c r="A213" s="36" t="s">
        <v>179</v>
      </c>
      <c r="B213" s="36">
        <v>1</v>
      </c>
      <c r="C213" s="44" t="s">
        <v>181</v>
      </c>
      <c r="D213" s="45" t="s">
        <v>25</v>
      </c>
      <c r="E213" s="33">
        <f t="shared" si="51"/>
        <v>0</v>
      </c>
      <c r="F213" s="33">
        <v>14</v>
      </c>
      <c r="G213" s="33">
        <f>H213*$N213</f>
        <v>0</v>
      </c>
      <c r="H213" s="33"/>
      <c r="I213" s="33">
        <f>J213*$N213</f>
        <v>0</v>
      </c>
      <c r="J213" s="46"/>
      <c r="K213" s="33">
        <f>L213*$N213</f>
        <v>0</v>
      </c>
      <c r="L213" s="33"/>
      <c r="M213" s="34">
        <f t="shared" si="52"/>
        <v>14</v>
      </c>
      <c r="N213" s="69"/>
      <c r="O213" s="35">
        <f t="shared" si="53"/>
        <v>0</v>
      </c>
    </row>
    <row r="214" spans="1:15">
      <c r="A214" s="36" t="s">
        <v>182</v>
      </c>
      <c r="B214" s="36">
        <v>1</v>
      </c>
      <c r="C214" s="44" t="s">
        <v>183</v>
      </c>
      <c r="D214" s="45" t="s">
        <v>25</v>
      </c>
      <c r="E214" s="33">
        <f t="shared" si="51"/>
        <v>0</v>
      </c>
      <c r="F214" s="33">
        <v>8</v>
      </c>
      <c r="G214" s="33">
        <f t="shared" ref="G214:G227" si="54">H214*$N214</f>
        <v>0</v>
      </c>
      <c r="H214" s="33"/>
      <c r="I214" s="33">
        <f t="shared" ref="I214:I227" si="55">J214*$N214</f>
        <v>0</v>
      </c>
      <c r="J214" s="46"/>
      <c r="K214" s="33">
        <f t="shared" ref="K214:K227" si="56">L214*$N214</f>
        <v>0</v>
      </c>
      <c r="L214" s="33"/>
      <c r="M214" s="34">
        <f t="shared" si="52"/>
        <v>8</v>
      </c>
      <c r="N214" s="69"/>
      <c r="O214" s="35">
        <f t="shared" si="53"/>
        <v>0</v>
      </c>
    </row>
    <row r="215" spans="1:15">
      <c r="A215" s="36" t="s">
        <v>182</v>
      </c>
      <c r="B215" s="36">
        <v>1</v>
      </c>
      <c r="C215" s="44" t="s">
        <v>168</v>
      </c>
      <c r="D215" s="45" t="s">
        <v>25</v>
      </c>
      <c r="E215" s="33">
        <f t="shared" si="51"/>
        <v>0</v>
      </c>
      <c r="F215" s="33">
        <v>5</v>
      </c>
      <c r="G215" s="33">
        <f t="shared" si="54"/>
        <v>0</v>
      </c>
      <c r="H215" s="33"/>
      <c r="I215" s="33">
        <f t="shared" si="55"/>
        <v>0</v>
      </c>
      <c r="J215" s="46"/>
      <c r="K215" s="33">
        <f t="shared" si="56"/>
        <v>0</v>
      </c>
      <c r="L215" s="33"/>
      <c r="M215" s="34">
        <f t="shared" si="52"/>
        <v>5</v>
      </c>
      <c r="N215" s="69"/>
      <c r="O215" s="35">
        <f t="shared" si="53"/>
        <v>0</v>
      </c>
    </row>
    <row r="216" spans="1:15">
      <c r="A216" s="36" t="s">
        <v>184</v>
      </c>
      <c r="B216" s="36">
        <v>1</v>
      </c>
      <c r="C216" s="44" t="s">
        <v>185</v>
      </c>
      <c r="D216" s="45" t="s">
        <v>28</v>
      </c>
      <c r="E216" s="33">
        <f t="shared" si="51"/>
        <v>0</v>
      </c>
      <c r="F216" s="33">
        <v>330</v>
      </c>
      <c r="G216" s="33">
        <f t="shared" si="54"/>
        <v>0</v>
      </c>
      <c r="H216" s="33">
        <v>120</v>
      </c>
      <c r="I216" s="33">
        <f t="shared" si="55"/>
        <v>0</v>
      </c>
      <c r="J216" s="46"/>
      <c r="K216" s="33">
        <f t="shared" si="56"/>
        <v>0</v>
      </c>
      <c r="L216" s="33">
        <v>70</v>
      </c>
      <c r="M216" s="34">
        <f t="shared" si="52"/>
        <v>520</v>
      </c>
      <c r="N216" s="69"/>
      <c r="O216" s="35">
        <f t="shared" si="53"/>
        <v>0</v>
      </c>
    </row>
    <row r="217" spans="1:15">
      <c r="A217" s="36" t="s">
        <v>184</v>
      </c>
      <c r="B217" s="36">
        <v>1</v>
      </c>
      <c r="C217" s="44" t="s">
        <v>186</v>
      </c>
      <c r="D217" s="45" t="s">
        <v>25</v>
      </c>
      <c r="E217" s="33">
        <f>F217*$N217</f>
        <v>0</v>
      </c>
      <c r="F217" s="33">
        <v>1</v>
      </c>
      <c r="G217" s="33">
        <f>H217*$N217</f>
        <v>0</v>
      </c>
      <c r="H217" s="33"/>
      <c r="I217" s="33">
        <f>J217*$N217</f>
        <v>0</v>
      </c>
      <c r="J217" s="46"/>
      <c r="K217" s="33">
        <f>L217*$N217</f>
        <v>0</v>
      </c>
      <c r="L217" s="33"/>
      <c r="M217" s="34">
        <f>SUM(F217+H217+J217+L217)</f>
        <v>1</v>
      </c>
      <c r="N217" s="69"/>
      <c r="O217" s="35">
        <f>M217*N217</f>
        <v>0</v>
      </c>
    </row>
    <row r="218" spans="1:15">
      <c r="A218" s="36" t="s">
        <v>184</v>
      </c>
      <c r="B218" s="36">
        <v>1</v>
      </c>
      <c r="C218" s="44" t="s">
        <v>187</v>
      </c>
      <c r="D218" s="45" t="s">
        <v>25</v>
      </c>
      <c r="E218" s="33">
        <f>F218*$N218</f>
        <v>0</v>
      </c>
      <c r="F218" s="33">
        <v>3</v>
      </c>
      <c r="G218" s="33">
        <f>H218*$N218</f>
        <v>0</v>
      </c>
      <c r="H218" s="33"/>
      <c r="I218" s="33">
        <f>J218*$N218</f>
        <v>0</v>
      </c>
      <c r="J218" s="46"/>
      <c r="K218" s="33">
        <f>L218*$N218</f>
        <v>0</v>
      </c>
      <c r="L218" s="33"/>
      <c r="M218" s="34">
        <f>SUM(F218+H218+J218+L218)</f>
        <v>3</v>
      </c>
      <c r="N218" s="69"/>
      <c r="O218" s="35">
        <f>M218*N218</f>
        <v>0</v>
      </c>
    </row>
    <row r="219" spans="1:15">
      <c r="A219" s="36" t="s">
        <v>188</v>
      </c>
      <c r="B219" s="36">
        <v>1</v>
      </c>
      <c r="C219" s="44" t="s">
        <v>189</v>
      </c>
      <c r="D219" s="45" t="s">
        <v>28</v>
      </c>
      <c r="E219" s="33">
        <f t="shared" si="51"/>
        <v>0</v>
      </c>
      <c r="F219" s="33">
        <v>50</v>
      </c>
      <c r="G219" s="33">
        <f t="shared" si="54"/>
        <v>0</v>
      </c>
      <c r="H219" s="33"/>
      <c r="I219" s="33">
        <f t="shared" si="55"/>
        <v>0</v>
      </c>
      <c r="J219" s="46"/>
      <c r="K219" s="33">
        <f t="shared" si="56"/>
        <v>0</v>
      </c>
      <c r="L219" s="33"/>
      <c r="M219" s="34">
        <f t="shared" si="52"/>
        <v>50</v>
      </c>
      <c r="N219" s="69"/>
      <c r="O219" s="35">
        <f t="shared" si="53"/>
        <v>0</v>
      </c>
    </row>
    <row r="220" spans="1:15">
      <c r="A220" s="36" t="s">
        <v>190</v>
      </c>
      <c r="B220" s="36">
        <v>1</v>
      </c>
      <c r="C220" s="44" t="s">
        <v>191</v>
      </c>
      <c r="D220" s="45" t="s">
        <v>25</v>
      </c>
      <c r="E220" s="33">
        <f t="shared" si="51"/>
        <v>0</v>
      </c>
      <c r="F220" s="33">
        <v>17</v>
      </c>
      <c r="G220" s="33">
        <f t="shared" si="54"/>
        <v>0</v>
      </c>
      <c r="H220" s="33">
        <v>4</v>
      </c>
      <c r="I220" s="33">
        <f t="shared" si="55"/>
        <v>0</v>
      </c>
      <c r="J220" s="46"/>
      <c r="K220" s="33">
        <f t="shared" si="56"/>
        <v>0</v>
      </c>
      <c r="L220" s="33">
        <v>4</v>
      </c>
      <c r="M220" s="34">
        <f t="shared" si="52"/>
        <v>25</v>
      </c>
      <c r="N220" s="69"/>
      <c r="O220" s="35">
        <f t="shared" si="53"/>
        <v>0</v>
      </c>
    </row>
    <row r="221" spans="1:15">
      <c r="A221" s="36" t="s">
        <v>190</v>
      </c>
      <c r="B221" s="36">
        <v>1</v>
      </c>
      <c r="C221" s="44" t="s">
        <v>192</v>
      </c>
      <c r="D221" s="45" t="s">
        <v>25</v>
      </c>
      <c r="E221" s="33">
        <f t="shared" si="51"/>
        <v>0</v>
      </c>
      <c r="F221" s="33">
        <v>8</v>
      </c>
      <c r="G221" s="33">
        <f t="shared" si="54"/>
        <v>0</v>
      </c>
      <c r="H221" s="33"/>
      <c r="I221" s="33">
        <f t="shared" si="55"/>
        <v>0</v>
      </c>
      <c r="J221" s="46"/>
      <c r="K221" s="33">
        <f t="shared" si="56"/>
        <v>0</v>
      </c>
      <c r="L221" s="33"/>
      <c r="M221" s="34">
        <f t="shared" si="52"/>
        <v>8</v>
      </c>
      <c r="N221" s="69"/>
      <c r="O221" s="35">
        <f t="shared" si="53"/>
        <v>0</v>
      </c>
    </row>
    <row r="222" spans="1:15">
      <c r="A222" s="36" t="s">
        <v>190</v>
      </c>
      <c r="B222" s="36">
        <v>1</v>
      </c>
      <c r="C222" s="44" t="s">
        <v>193</v>
      </c>
      <c r="D222" s="45" t="s">
        <v>25</v>
      </c>
      <c r="E222" s="33">
        <f t="shared" si="51"/>
        <v>0</v>
      </c>
      <c r="F222" s="33">
        <v>1</v>
      </c>
      <c r="G222" s="33">
        <f t="shared" si="54"/>
        <v>0</v>
      </c>
      <c r="H222" s="33"/>
      <c r="I222" s="33">
        <f t="shared" si="55"/>
        <v>0</v>
      </c>
      <c r="J222" s="46"/>
      <c r="K222" s="33">
        <f t="shared" si="56"/>
        <v>0</v>
      </c>
      <c r="L222" s="33"/>
      <c r="M222" s="34">
        <f t="shared" si="52"/>
        <v>1</v>
      </c>
      <c r="N222" s="69"/>
      <c r="O222" s="35">
        <f t="shared" si="53"/>
        <v>0</v>
      </c>
    </row>
    <row r="223" spans="1:15">
      <c r="A223" s="36" t="s">
        <v>194</v>
      </c>
      <c r="B223" s="36">
        <v>1</v>
      </c>
      <c r="C223" s="44" t="s">
        <v>195</v>
      </c>
      <c r="D223" s="45" t="s">
        <v>25</v>
      </c>
      <c r="E223" s="33">
        <f>F223*$N223</f>
        <v>0</v>
      </c>
      <c r="F223" s="33">
        <v>1</v>
      </c>
      <c r="G223" s="33">
        <f>H223*$N223</f>
        <v>0</v>
      </c>
      <c r="H223" s="33"/>
      <c r="I223" s="33">
        <f>J223*$N223</f>
        <v>0</v>
      </c>
      <c r="J223" s="46"/>
      <c r="K223" s="33">
        <f>L223*$N223</f>
        <v>0</v>
      </c>
      <c r="L223" s="33"/>
      <c r="M223" s="34">
        <f>SUM(F223+H223+J223+L223)</f>
        <v>1</v>
      </c>
      <c r="N223" s="69"/>
      <c r="O223" s="35">
        <f>M223*N223</f>
        <v>0</v>
      </c>
    </row>
    <row r="224" spans="1:15">
      <c r="A224" s="36">
        <v>3133</v>
      </c>
      <c r="B224" s="36">
        <v>1</v>
      </c>
      <c r="C224" s="44" t="s">
        <v>196</v>
      </c>
      <c r="D224" s="45" t="s">
        <v>25</v>
      </c>
      <c r="E224" s="33">
        <f t="shared" si="51"/>
        <v>0</v>
      </c>
      <c r="F224" s="33">
        <v>14</v>
      </c>
      <c r="G224" s="33">
        <f t="shared" si="54"/>
        <v>0</v>
      </c>
      <c r="H224" s="33">
        <v>4</v>
      </c>
      <c r="I224" s="33">
        <f t="shared" si="55"/>
        <v>0</v>
      </c>
      <c r="J224" s="46"/>
      <c r="K224" s="33">
        <f t="shared" si="56"/>
        <v>0</v>
      </c>
      <c r="L224" s="33">
        <v>4</v>
      </c>
      <c r="M224" s="34">
        <f t="shared" si="52"/>
        <v>22</v>
      </c>
      <c r="N224" s="69"/>
      <c r="O224" s="35">
        <f t="shared" si="53"/>
        <v>0</v>
      </c>
    </row>
    <row r="225" spans="1:15">
      <c r="A225" s="36">
        <v>3133</v>
      </c>
      <c r="B225" s="36">
        <v>2</v>
      </c>
      <c r="C225" s="44" t="s">
        <v>197</v>
      </c>
      <c r="D225" s="45" t="s">
        <v>28</v>
      </c>
      <c r="E225" s="33">
        <f t="shared" si="51"/>
        <v>0</v>
      </c>
      <c r="F225" s="33">
        <v>125</v>
      </c>
      <c r="G225" s="33">
        <f t="shared" si="54"/>
        <v>0</v>
      </c>
      <c r="H225" s="33"/>
      <c r="I225" s="33">
        <f t="shared" si="55"/>
        <v>0</v>
      </c>
      <c r="J225" s="46"/>
      <c r="K225" s="33">
        <f t="shared" si="56"/>
        <v>0</v>
      </c>
      <c r="L225" s="33"/>
      <c r="M225" s="34">
        <f t="shared" si="52"/>
        <v>125</v>
      </c>
      <c r="N225" s="69"/>
      <c r="O225" s="35">
        <f t="shared" si="53"/>
        <v>0</v>
      </c>
    </row>
    <row r="226" spans="1:15">
      <c r="A226" s="36">
        <v>3133</v>
      </c>
      <c r="B226" s="36">
        <v>2</v>
      </c>
      <c r="C226" s="44" t="s">
        <v>198</v>
      </c>
      <c r="D226" s="45" t="s">
        <v>28</v>
      </c>
      <c r="E226" s="33">
        <f t="shared" si="51"/>
        <v>0</v>
      </c>
      <c r="F226" s="33">
        <v>120</v>
      </c>
      <c r="G226" s="33">
        <f t="shared" si="54"/>
        <v>0</v>
      </c>
      <c r="H226" s="33">
        <v>20</v>
      </c>
      <c r="I226" s="33">
        <f t="shared" si="55"/>
        <v>0</v>
      </c>
      <c r="J226" s="46"/>
      <c r="K226" s="33">
        <f t="shared" si="56"/>
        <v>0</v>
      </c>
      <c r="L226" s="33">
        <v>20</v>
      </c>
      <c r="M226" s="34">
        <f t="shared" si="52"/>
        <v>160</v>
      </c>
      <c r="N226" s="69"/>
      <c r="O226" s="35">
        <f t="shared" si="53"/>
        <v>0</v>
      </c>
    </row>
    <row r="227" spans="1:15">
      <c r="A227" s="36">
        <v>3133</v>
      </c>
      <c r="B227" s="36">
        <v>3</v>
      </c>
      <c r="C227" s="44" t="s">
        <v>199</v>
      </c>
      <c r="D227" s="45" t="s">
        <v>25</v>
      </c>
      <c r="E227" s="33">
        <f t="shared" si="51"/>
        <v>0</v>
      </c>
      <c r="F227" s="33">
        <v>5</v>
      </c>
      <c r="G227" s="33">
        <f t="shared" si="54"/>
        <v>0</v>
      </c>
      <c r="H227" s="33">
        <v>1</v>
      </c>
      <c r="I227" s="33">
        <f t="shared" si="55"/>
        <v>0</v>
      </c>
      <c r="J227" s="46"/>
      <c r="K227" s="33">
        <f t="shared" si="56"/>
        <v>0</v>
      </c>
      <c r="L227" s="33">
        <v>1</v>
      </c>
      <c r="M227" s="34">
        <f t="shared" si="52"/>
        <v>7</v>
      </c>
      <c r="N227" s="69"/>
      <c r="O227" s="35">
        <f t="shared" si="53"/>
        <v>0</v>
      </c>
    </row>
    <row r="229" spans="1:15" ht="13.5" thickBot="1"/>
    <row r="230" spans="1:15" ht="13.5" thickBot="1">
      <c r="A230" s="40" t="s">
        <v>200</v>
      </c>
      <c r="B230" s="40"/>
      <c r="C230" s="41"/>
      <c r="D230" s="41"/>
      <c r="E230" s="41"/>
      <c r="F230" s="90">
        <f>SUM(E177:E227)</f>
        <v>0</v>
      </c>
      <c r="G230" s="90"/>
      <c r="H230" s="90">
        <f>SUM(G177:G227)</f>
        <v>0</v>
      </c>
      <c r="I230" s="90"/>
      <c r="J230" s="90">
        <f>SUM(I177:I227)</f>
        <v>0</v>
      </c>
      <c r="K230" s="90"/>
      <c r="L230" s="90">
        <f>SUM(K177:K227)</f>
        <v>0</v>
      </c>
      <c r="M230" s="48" t="s">
        <v>99</v>
      </c>
      <c r="N230" s="49"/>
      <c r="O230" s="43">
        <f>SUM(O176:O227)</f>
        <v>0</v>
      </c>
    </row>
    <row r="233" spans="1:15" ht="15">
      <c r="A233" s="30" t="s">
        <v>201</v>
      </c>
      <c r="B233" s="30"/>
    </row>
    <row r="234" spans="1:15">
      <c r="A234" s="17">
        <v>1000</v>
      </c>
      <c r="B234" s="70"/>
      <c r="C234" s="18" t="s">
        <v>19</v>
      </c>
      <c r="D234" s="19"/>
      <c r="E234" s="19"/>
      <c r="F234" s="18"/>
      <c r="G234" s="18"/>
      <c r="H234" s="18"/>
      <c r="I234" s="18"/>
      <c r="J234" s="18"/>
      <c r="K234" s="18"/>
      <c r="L234" s="18"/>
      <c r="M234" s="18"/>
      <c r="N234" s="19" t="s">
        <v>20</v>
      </c>
      <c r="O234" s="20" t="s">
        <v>21</v>
      </c>
    </row>
    <row r="235" spans="1:15">
      <c r="A235" s="10">
        <v>1100</v>
      </c>
      <c r="B235" s="71"/>
      <c r="C235" s="5" t="s">
        <v>22</v>
      </c>
      <c r="D235" s="6"/>
      <c r="E235" s="6"/>
      <c r="F235" s="5"/>
      <c r="G235" s="5"/>
      <c r="H235" s="5"/>
      <c r="I235" s="5"/>
      <c r="J235" s="5"/>
      <c r="K235" s="5"/>
      <c r="L235" s="5"/>
      <c r="M235" s="5"/>
      <c r="N235" s="5"/>
      <c r="O235" s="11"/>
    </row>
    <row r="236" spans="1:15" ht="12.75" customHeight="1">
      <c r="A236" s="31" t="s">
        <v>34</v>
      </c>
      <c r="B236" s="36">
        <v>2</v>
      </c>
      <c r="C236" s="31" t="s">
        <v>37</v>
      </c>
      <c r="D236" s="32" t="s">
        <v>36</v>
      </c>
      <c r="E236" s="33">
        <f>F236*$N236</f>
        <v>0</v>
      </c>
      <c r="F236" s="34">
        <v>30</v>
      </c>
      <c r="G236" s="33">
        <f>H236*$N236</f>
        <v>0</v>
      </c>
      <c r="H236" s="34"/>
      <c r="I236" s="33">
        <f>J236*$N236</f>
        <v>0</v>
      </c>
      <c r="J236" s="34">
        <v>80</v>
      </c>
      <c r="K236" s="33">
        <f>L236*$N236</f>
        <v>0</v>
      </c>
      <c r="L236" s="34"/>
      <c r="M236" s="34">
        <f>SUM(F236+H236+J236+L236)</f>
        <v>110</v>
      </c>
      <c r="N236" s="69"/>
      <c r="O236" s="35">
        <f>M236*N236</f>
        <v>0</v>
      </c>
    </row>
    <row r="237" spans="1:15" ht="12.75" customHeight="1">
      <c r="A237" s="31">
        <v>1131</v>
      </c>
      <c r="B237" s="36"/>
      <c r="C237" s="95" t="s">
        <v>202</v>
      </c>
      <c r="D237" s="96" t="s">
        <v>203</v>
      </c>
      <c r="E237" s="33"/>
      <c r="F237" s="97">
        <v>0.5</v>
      </c>
      <c r="G237" s="33"/>
      <c r="H237" s="34"/>
      <c r="I237" s="33"/>
      <c r="J237" s="97">
        <v>0.5</v>
      </c>
      <c r="K237" s="33"/>
      <c r="L237" s="34"/>
      <c r="M237" s="34">
        <f>SUM(F237+H237+J237+L237)</f>
        <v>1</v>
      </c>
      <c r="N237" s="69"/>
      <c r="O237" s="35"/>
    </row>
    <row r="238" spans="1:15" ht="12.75" customHeight="1">
      <c r="A238" s="10">
        <v>1600</v>
      </c>
      <c r="B238" s="71"/>
      <c r="C238" s="5" t="s">
        <v>42</v>
      </c>
      <c r="D238" s="6"/>
      <c r="E238" s="6"/>
      <c r="F238" s="6"/>
      <c r="G238" s="6"/>
      <c r="H238" s="6"/>
      <c r="I238" s="6"/>
      <c r="J238" s="6"/>
      <c r="K238" s="6"/>
      <c r="L238" s="6"/>
      <c r="M238" s="6"/>
      <c r="N238" s="6"/>
      <c r="O238" s="12"/>
    </row>
    <row r="239" spans="1:15">
      <c r="A239" s="36">
        <v>1621</v>
      </c>
      <c r="B239" s="36">
        <v>1</v>
      </c>
      <c r="C239" s="46" t="s">
        <v>146</v>
      </c>
      <c r="D239" s="33" t="s">
        <v>45</v>
      </c>
      <c r="E239" s="33">
        <f t="shared" ref="E239:E252" si="57">F239*$N239</f>
        <v>0</v>
      </c>
      <c r="F239" s="33">
        <v>145</v>
      </c>
      <c r="G239" s="33">
        <f t="shared" ref="G239:G252" si="58">H239*$N239</f>
        <v>0</v>
      </c>
      <c r="H239" s="46"/>
      <c r="I239" s="33">
        <f t="shared" ref="I239:I252" si="59">J239*$N239</f>
        <v>0</v>
      </c>
      <c r="J239" s="33">
        <v>75</v>
      </c>
      <c r="K239" s="33">
        <f t="shared" ref="K239:K252" si="60">L239*$N239</f>
        <v>0</v>
      </c>
      <c r="L239" s="46"/>
      <c r="M239" s="34">
        <f>SUM(F239+H239+J239+L239)</f>
        <v>220</v>
      </c>
      <c r="N239" s="69"/>
      <c r="O239" s="35">
        <f>M239*N239</f>
        <v>0</v>
      </c>
    </row>
    <row r="240" spans="1:15">
      <c r="A240" s="10">
        <v>1800</v>
      </c>
      <c r="B240" s="71"/>
      <c r="C240" s="5" t="s">
        <v>148</v>
      </c>
      <c r="D240" s="6"/>
      <c r="E240" s="6"/>
      <c r="F240" s="6"/>
      <c r="G240" s="6"/>
      <c r="H240" s="6"/>
      <c r="I240" s="6"/>
      <c r="J240" s="6"/>
      <c r="K240" s="6"/>
      <c r="L240" s="6"/>
      <c r="M240" s="6"/>
      <c r="N240" s="6"/>
      <c r="O240" s="12"/>
    </row>
    <row r="241" spans="1:15">
      <c r="A241" s="36">
        <v>1831</v>
      </c>
      <c r="B241" s="36">
        <v>1</v>
      </c>
      <c r="C241" s="44" t="s">
        <v>204</v>
      </c>
      <c r="D241" s="33" t="s">
        <v>45</v>
      </c>
      <c r="E241" s="33">
        <f t="shared" si="57"/>
        <v>0</v>
      </c>
      <c r="F241" s="33">
        <v>20</v>
      </c>
      <c r="G241" s="33">
        <f t="shared" si="58"/>
        <v>0</v>
      </c>
      <c r="H241" s="46"/>
      <c r="I241" s="33">
        <f t="shared" si="59"/>
        <v>0</v>
      </c>
      <c r="J241" s="33">
        <v>5</v>
      </c>
      <c r="K241" s="33">
        <f t="shared" si="60"/>
        <v>0</v>
      </c>
      <c r="L241" s="46"/>
      <c r="M241" s="34">
        <f>SUM(F241+H241+J241+L241)</f>
        <v>25</v>
      </c>
      <c r="N241" s="69"/>
      <c r="O241" s="35">
        <f>M241*N241</f>
        <v>0</v>
      </c>
    </row>
    <row r="242" spans="1:15">
      <c r="A242" s="36">
        <v>1832</v>
      </c>
      <c r="B242" s="36">
        <v>1</v>
      </c>
      <c r="C242" s="44" t="s">
        <v>205</v>
      </c>
      <c r="D242" s="33" t="s">
        <v>45</v>
      </c>
      <c r="E242" s="33">
        <f t="shared" si="57"/>
        <v>0</v>
      </c>
      <c r="F242" s="33">
        <v>80</v>
      </c>
      <c r="G242" s="33">
        <f t="shared" si="58"/>
        <v>0</v>
      </c>
      <c r="H242" s="46"/>
      <c r="I242" s="33">
        <f t="shared" si="59"/>
        <v>0</v>
      </c>
      <c r="J242" s="33">
        <v>25</v>
      </c>
      <c r="K242" s="33">
        <f t="shared" si="60"/>
        <v>0</v>
      </c>
      <c r="L242" s="46"/>
      <c r="M242" s="34">
        <f>SUM(F242+H242+J242+L242)</f>
        <v>105</v>
      </c>
      <c r="N242" s="69"/>
      <c r="O242" s="35">
        <f>M242*N242</f>
        <v>0</v>
      </c>
    </row>
    <row r="243" spans="1:15">
      <c r="A243" s="36">
        <v>1833</v>
      </c>
      <c r="B243" s="36">
        <v>1</v>
      </c>
      <c r="C243" s="44" t="s">
        <v>151</v>
      </c>
      <c r="D243" s="33" t="s">
        <v>45</v>
      </c>
      <c r="E243" s="33">
        <f t="shared" si="57"/>
        <v>0</v>
      </c>
      <c r="F243" s="33">
        <v>5</v>
      </c>
      <c r="G243" s="33">
        <f t="shared" si="58"/>
        <v>0</v>
      </c>
      <c r="H243" s="46"/>
      <c r="I243" s="33">
        <f t="shared" si="59"/>
        <v>0</v>
      </c>
      <c r="J243" s="33"/>
      <c r="K243" s="33">
        <f t="shared" si="60"/>
        <v>0</v>
      </c>
      <c r="L243" s="46"/>
      <c r="M243" s="34">
        <f>SUM(F243+H243+J243+L243)</f>
        <v>5</v>
      </c>
      <c r="N243" s="69"/>
      <c r="O243" s="35">
        <f>M243*N243</f>
        <v>0</v>
      </c>
    </row>
    <row r="244" spans="1:15">
      <c r="A244" s="8">
        <v>2000</v>
      </c>
      <c r="B244" s="72"/>
      <c r="C244" s="1" t="s">
        <v>48</v>
      </c>
      <c r="D244" s="4"/>
      <c r="E244" s="4"/>
      <c r="F244" s="4"/>
      <c r="G244" s="4"/>
      <c r="H244" s="4"/>
      <c r="I244" s="4"/>
      <c r="J244" s="4"/>
      <c r="K244" s="4"/>
      <c r="L244" s="4"/>
      <c r="M244" s="4"/>
      <c r="N244" s="4"/>
      <c r="O244" s="9"/>
    </row>
    <row r="245" spans="1:15">
      <c r="A245" s="13">
        <v>2100</v>
      </c>
      <c r="B245" s="73"/>
      <c r="C245" s="14" t="s">
        <v>49</v>
      </c>
      <c r="D245" s="15"/>
      <c r="E245" s="15"/>
      <c r="F245" s="15"/>
      <c r="G245" s="15"/>
      <c r="H245" s="15"/>
      <c r="I245" s="15"/>
      <c r="J245" s="15"/>
      <c r="K245" s="15"/>
      <c r="L245" s="15"/>
      <c r="M245" s="15"/>
      <c r="N245" s="15"/>
      <c r="O245" s="16"/>
    </row>
    <row r="246" spans="1:15">
      <c r="A246" s="36" t="s">
        <v>57</v>
      </c>
      <c r="B246" s="36">
        <v>2</v>
      </c>
      <c r="C246" s="31" t="s">
        <v>58</v>
      </c>
      <c r="D246" s="32" t="s">
        <v>36</v>
      </c>
      <c r="E246" s="33">
        <f t="shared" si="57"/>
        <v>0</v>
      </c>
      <c r="F246" s="34">
        <v>80</v>
      </c>
      <c r="G246" s="33">
        <f t="shared" si="58"/>
        <v>0</v>
      </c>
      <c r="H246" s="34"/>
      <c r="I246" s="33">
        <f t="shared" si="59"/>
        <v>0</v>
      </c>
      <c r="J246" s="34">
        <v>80</v>
      </c>
      <c r="K246" s="33">
        <f t="shared" si="60"/>
        <v>0</v>
      </c>
      <c r="L246" s="34"/>
      <c r="M246" s="34">
        <f>SUM(F246+H246+J246+L246)</f>
        <v>160</v>
      </c>
      <c r="N246" s="69"/>
      <c r="O246" s="35">
        <f>M246*N246</f>
        <v>0</v>
      </c>
    </row>
    <row r="247" spans="1:15">
      <c r="A247" s="8">
        <v>3000</v>
      </c>
      <c r="B247" s="72"/>
      <c r="C247" s="1" t="s">
        <v>83</v>
      </c>
      <c r="D247" s="4"/>
      <c r="E247" s="4"/>
      <c r="F247" s="4"/>
      <c r="G247" s="4"/>
      <c r="H247" s="4"/>
      <c r="I247" s="4"/>
      <c r="J247" s="4"/>
      <c r="K247" s="4"/>
      <c r="L247" s="4"/>
      <c r="M247" s="4"/>
      <c r="N247" s="4"/>
      <c r="O247" s="9"/>
    </row>
    <row r="248" spans="1:15">
      <c r="A248" s="13">
        <v>3400</v>
      </c>
      <c r="B248" s="73"/>
      <c r="C248" s="14" t="s">
        <v>206</v>
      </c>
      <c r="D248" s="15"/>
      <c r="E248" s="15"/>
      <c r="F248" s="15"/>
      <c r="G248" s="15"/>
      <c r="H248" s="15"/>
      <c r="I248" s="15"/>
      <c r="J248" s="15"/>
      <c r="K248" s="15"/>
      <c r="L248" s="15"/>
      <c r="M248" s="15"/>
      <c r="N248" s="15"/>
      <c r="O248" s="16"/>
    </row>
    <row r="249" spans="1:15">
      <c r="A249" s="36">
        <v>3411</v>
      </c>
      <c r="B249" s="36">
        <v>1</v>
      </c>
      <c r="C249" s="44" t="s">
        <v>207</v>
      </c>
      <c r="D249" s="45" t="s">
        <v>28</v>
      </c>
      <c r="E249" s="33">
        <f t="shared" si="57"/>
        <v>0</v>
      </c>
      <c r="F249" s="33">
        <v>15</v>
      </c>
      <c r="G249" s="33">
        <f t="shared" si="58"/>
        <v>0</v>
      </c>
      <c r="H249" s="46"/>
      <c r="I249" s="33">
        <f t="shared" si="59"/>
        <v>0</v>
      </c>
      <c r="J249" s="33"/>
      <c r="K249" s="33">
        <f t="shared" si="60"/>
        <v>0</v>
      </c>
      <c r="L249" s="46"/>
      <c r="M249" s="34">
        <f>SUM(F249+H249+J249+L249)</f>
        <v>15</v>
      </c>
      <c r="N249" s="69"/>
      <c r="O249" s="35">
        <f>M249*N249</f>
        <v>0</v>
      </c>
    </row>
    <row r="250" spans="1:15">
      <c r="A250" s="36">
        <v>3411</v>
      </c>
      <c r="B250" s="36">
        <v>1</v>
      </c>
      <c r="C250" s="44" t="s">
        <v>208</v>
      </c>
      <c r="D250" s="45" t="s">
        <v>28</v>
      </c>
      <c r="E250" s="33">
        <f t="shared" si="57"/>
        <v>0</v>
      </c>
      <c r="F250" s="33">
        <v>20</v>
      </c>
      <c r="G250" s="33">
        <f t="shared" si="58"/>
        <v>0</v>
      </c>
      <c r="H250" s="46"/>
      <c r="I250" s="33">
        <f t="shared" si="59"/>
        <v>0</v>
      </c>
      <c r="J250" s="33"/>
      <c r="K250" s="33">
        <f t="shared" si="60"/>
        <v>0</v>
      </c>
      <c r="L250" s="46"/>
      <c r="M250" s="34">
        <f>SUM(F250+H250+J250+L250)</f>
        <v>20</v>
      </c>
      <c r="N250" s="69"/>
      <c r="O250" s="35">
        <f>M250*N250</f>
        <v>0</v>
      </c>
    </row>
    <row r="251" spans="1:15">
      <c r="A251" s="36">
        <v>3411</v>
      </c>
      <c r="B251" s="36">
        <v>1</v>
      </c>
      <c r="C251" s="44" t="s">
        <v>209</v>
      </c>
      <c r="D251" s="45" t="s">
        <v>28</v>
      </c>
      <c r="E251" s="33">
        <f t="shared" si="57"/>
        <v>0</v>
      </c>
      <c r="F251" s="33"/>
      <c r="G251" s="33">
        <f t="shared" si="58"/>
        <v>0</v>
      </c>
      <c r="H251" s="46"/>
      <c r="I251" s="33">
        <f t="shared" si="59"/>
        <v>0</v>
      </c>
      <c r="J251" s="33">
        <v>100</v>
      </c>
      <c r="K251" s="33">
        <f t="shared" si="60"/>
        <v>0</v>
      </c>
      <c r="L251" s="46"/>
      <c r="M251" s="34">
        <f>SUM(F251+H251+J251+L251)</f>
        <v>100</v>
      </c>
      <c r="N251" s="69"/>
      <c r="O251" s="35">
        <f>M251*N251</f>
        <v>0</v>
      </c>
    </row>
    <row r="252" spans="1:15">
      <c r="A252" s="36">
        <v>3411</v>
      </c>
      <c r="B252" s="36">
        <v>1</v>
      </c>
      <c r="C252" s="44" t="s">
        <v>210</v>
      </c>
      <c r="D252" s="45" t="s">
        <v>28</v>
      </c>
      <c r="E252" s="33">
        <f t="shared" si="57"/>
        <v>0</v>
      </c>
      <c r="F252" s="33">
        <v>280</v>
      </c>
      <c r="G252" s="33">
        <f t="shared" si="58"/>
        <v>0</v>
      </c>
      <c r="H252" s="46"/>
      <c r="I252" s="33">
        <f t="shared" si="59"/>
        <v>0</v>
      </c>
      <c r="J252" s="33"/>
      <c r="K252" s="33">
        <f t="shared" si="60"/>
        <v>0</v>
      </c>
      <c r="L252" s="46"/>
      <c r="M252" s="34">
        <f>SUM(F252+H252+J252+L252)</f>
        <v>280</v>
      </c>
      <c r="N252" s="69"/>
      <c r="O252" s="35">
        <f>M252*N252</f>
        <v>0</v>
      </c>
    </row>
    <row r="253" spans="1:15">
      <c r="A253" s="36">
        <v>3411</v>
      </c>
      <c r="B253" s="36">
        <v>1</v>
      </c>
      <c r="C253" s="44" t="s">
        <v>211</v>
      </c>
      <c r="D253" s="45" t="s">
        <v>25</v>
      </c>
      <c r="E253" s="33"/>
      <c r="F253" s="33">
        <v>2</v>
      </c>
      <c r="G253" s="33"/>
      <c r="H253" s="46"/>
      <c r="I253" s="33"/>
      <c r="J253" s="33"/>
      <c r="K253" s="33"/>
      <c r="L253" s="46"/>
      <c r="M253" s="34">
        <f>SUM(F253+H253+J253+L253)</f>
        <v>2</v>
      </c>
      <c r="N253" s="69"/>
      <c r="O253" s="35">
        <f>M253*N253</f>
        <v>0</v>
      </c>
    </row>
    <row r="254" spans="1:15">
      <c r="A254" s="40" t="s">
        <v>212</v>
      </c>
      <c r="B254" s="40"/>
      <c r="C254" s="41"/>
      <c r="D254" s="41"/>
      <c r="E254" s="41"/>
      <c r="F254" s="90">
        <f>SUM(E236:E252)</f>
        <v>0</v>
      </c>
      <c r="G254" s="90">
        <f>SUM(F238:F252)</f>
        <v>645</v>
      </c>
      <c r="H254" s="90">
        <f>SUM(G236:G252)</f>
        <v>0</v>
      </c>
      <c r="I254" s="90">
        <f>SUM(H238:H252)</f>
        <v>0</v>
      </c>
      <c r="J254" s="90">
        <f>SUM(I236:I252)</f>
        <v>0</v>
      </c>
      <c r="K254" s="90">
        <f>SUM(J238:J252)</f>
        <v>285</v>
      </c>
      <c r="L254" s="90">
        <f>SUM(K236:K252)</f>
        <v>0</v>
      </c>
      <c r="M254" s="48" t="s">
        <v>99</v>
      </c>
      <c r="N254" s="49"/>
      <c r="O254" s="43">
        <f>SUM(O236:O253)</f>
        <v>0</v>
      </c>
    </row>
    <row r="256" spans="1:15" ht="13.5" thickBot="1"/>
    <row r="257" spans="1:15" ht="18.75" thickBot="1">
      <c r="A257" s="50" t="s">
        <v>213</v>
      </c>
      <c r="B257" s="65"/>
      <c r="C257" s="51"/>
      <c r="D257" s="51"/>
      <c r="E257" s="51"/>
      <c r="F257" s="51"/>
      <c r="G257" s="51"/>
      <c r="H257" s="51"/>
      <c r="I257" s="51"/>
      <c r="J257" s="51"/>
      <c r="K257" s="51"/>
      <c r="L257" s="51"/>
      <c r="M257" s="51"/>
      <c r="N257" s="51"/>
      <c r="O257" s="52"/>
    </row>
    <row r="258" spans="1:15">
      <c r="A258" s="78" t="s">
        <v>214</v>
      </c>
      <c r="B258" s="75"/>
      <c r="C258" s="53"/>
      <c r="D258" s="53"/>
      <c r="E258" s="53"/>
      <c r="F258" s="54">
        <f>F77+O108+(F114*N114+F115*N115+F120*N120+F121*N121+F122*N122+F124*N124)</f>
        <v>0</v>
      </c>
      <c r="G258" s="54">
        <f t="shared" ref="G258:L258" si="61">G77</f>
        <v>0</v>
      </c>
      <c r="H258" s="54">
        <f t="shared" si="61"/>
        <v>0</v>
      </c>
      <c r="I258" s="54">
        <f t="shared" si="61"/>
        <v>0</v>
      </c>
      <c r="J258" s="54">
        <f t="shared" si="61"/>
        <v>0</v>
      </c>
      <c r="K258" s="54">
        <f t="shared" si="61"/>
        <v>0</v>
      </c>
      <c r="L258" s="54">
        <f t="shared" si="61"/>
        <v>0</v>
      </c>
      <c r="M258" s="53"/>
      <c r="N258" s="53"/>
      <c r="O258" s="55"/>
    </row>
    <row r="259" spans="1:15">
      <c r="A259" s="56" t="s">
        <v>169</v>
      </c>
      <c r="B259" s="76"/>
      <c r="C259" s="57"/>
      <c r="D259" s="57"/>
      <c r="E259" s="57"/>
      <c r="F259" s="58">
        <f t="shared" ref="F259:L259" si="62">F171</f>
        <v>0</v>
      </c>
      <c r="G259" s="58">
        <f t="shared" si="62"/>
        <v>0</v>
      </c>
      <c r="H259" s="58">
        <f t="shared" si="62"/>
        <v>0</v>
      </c>
      <c r="I259" s="58">
        <f t="shared" si="62"/>
        <v>0</v>
      </c>
      <c r="J259" s="58">
        <f t="shared" si="62"/>
        <v>0</v>
      </c>
      <c r="K259" s="58">
        <f t="shared" si="62"/>
        <v>0</v>
      </c>
      <c r="L259" s="58">
        <f t="shared" si="62"/>
        <v>0</v>
      </c>
      <c r="M259" s="57"/>
      <c r="N259" s="57"/>
      <c r="O259" s="59"/>
    </row>
    <row r="260" spans="1:15">
      <c r="A260" s="56" t="s">
        <v>200</v>
      </c>
      <c r="B260" s="76"/>
      <c r="C260" s="57"/>
      <c r="D260" s="57"/>
      <c r="E260" s="57"/>
      <c r="F260" s="58">
        <f t="shared" ref="F260:L260" si="63">F230</f>
        <v>0</v>
      </c>
      <c r="G260" s="58">
        <f t="shared" si="63"/>
        <v>0</v>
      </c>
      <c r="H260" s="58">
        <f t="shared" si="63"/>
        <v>0</v>
      </c>
      <c r="I260" s="58">
        <f t="shared" si="63"/>
        <v>0</v>
      </c>
      <c r="J260" s="58">
        <f t="shared" si="63"/>
        <v>0</v>
      </c>
      <c r="K260" s="58">
        <f t="shared" si="63"/>
        <v>0</v>
      </c>
      <c r="L260" s="58">
        <f t="shared" si="63"/>
        <v>0</v>
      </c>
      <c r="M260" s="57"/>
      <c r="N260" s="57"/>
      <c r="O260" s="59"/>
    </row>
    <row r="261" spans="1:15" ht="13.5" thickBot="1">
      <c r="A261" s="91" t="s">
        <v>212</v>
      </c>
      <c r="B261" s="92"/>
      <c r="C261" s="60"/>
      <c r="D261" s="60"/>
      <c r="E261" s="60"/>
      <c r="F261" s="61">
        <f t="shared" ref="F261:L261" si="64">F254</f>
        <v>0</v>
      </c>
      <c r="G261" s="61">
        <f t="shared" si="64"/>
        <v>645</v>
      </c>
      <c r="H261" s="61">
        <f t="shared" si="64"/>
        <v>0</v>
      </c>
      <c r="I261" s="61">
        <f t="shared" si="64"/>
        <v>0</v>
      </c>
      <c r="J261" s="61">
        <f t="shared" si="64"/>
        <v>0</v>
      </c>
      <c r="K261" s="61">
        <f t="shared" si="64"/>
        <v>285</v>
      </c>
      <c r="L261" s="61">
        <f t="shared" si="64"/>
        <v>0</v>
      </c>
      <c r="M261" s="60"/>
      <c r="N261" s="57"/>
      <c r="O261" s="62"/>
    </row>
    <row r="262" spans="1:15" ht="18.75" thickBot="1">
      <c r="A262" s="63" t="s">
        <v>215</v>
      </c>
      <c r="B262" s="77"/>
      <c r="C262" s="51"/>
      <c r="D262" s="51"/>
      <c r="E262" s="51"/>
      <c r="F262" s="64">
        <f>SUM(F258:F261)</f>
        <v>0</v>
      </c>
      <c r="G262" s="64"/>
      <c r="H262" s="64">
        <f>SUM(H258:H261)</f>
        <v>0</v>
      </c>
      <c r="I262" s="64"/>
      <c r="J262" s="64">
        <f>SUM(J258:J261)</f>
        <v>0</v>
      </c>
      <c r="K262" s="64"/>
      <c r="L262" s="64">
        <f>SUM(L258:L261)</f>
        <v>0</v>
      </c>
      <c r="M262" s="65" t="s">
        <v>213</v>
      </c>
      <c r="N262" s="51"/>
      <c r="O262" s="66">
        <f>SUM(F262:L262)</f>
        <v>0</v>
      </c>
    </row>
  </sheetData>
  <sheetProtection algorithmName="SHA-512" hashValue="KJ9iUnux/oMWo7cv9Lvq+QWLJyDutj7BgrAMWbuqVgIoIeJLc1J4GSOtMbsFvWOkCw+GvFuQF2KeXG3SjmNc/g==" saltValue="ike4h4TFRiz3ZBVBN+/+rg==" spinCount="100000" sheet="1" objects="1" scenarios="1"/>
  <protectedRanges>
    <protectedRange sqref="N48:N58 N60:N61 N76 N141:N142 N177:N182 N241:N243 N157:N158 N205:N206 N246 N239 N184:N185 N138:N139 N64:N73 N150:N155 N198:N203 N209:N228 N191:N195 N83:N88 N95:N107 N90:N92 N114:N115 N118:N125 N34:N35 N22:N32 N132:N136 N236:N237 N187:N189 N249:N253 N161:N170 N144:N147 N38:N46" name="Range1"/>
  </protectedRanges>
  <mergeCells count="19">
    <mergeCell ref="M171:N171"/>
    <mergeCell ref="A5:C5"/>
    <mergeCell ref="A6:C6"/>
    <mergeCell ref="A7:C7"/>
    <mergeCell ref="J6:L6"/>
    <mergeCell ref="M77:N77"/>
    <mergeCell ref="A8:D9"/>
    <mergeCell ref="A10:D17"/>
    <mergeCell ref="M108:N108"/>
    <mergeCell ref="M126:N126"/>
    <mergeCell ref="J5:L5"/>
    <mergeCell ref="A1:C1"/>
    <mergeCell ref="A2:C2"/>
    <mergeCell ref="A4:C4"/>
    <mergeCell ref="A3:D3"/>
    <mergeCell ref="J1:O1"/>
    <mergeCell ref="J4:L4"/>
    <mergeCell ref="J2:L2"/>
    <mergeCell ref="J3:Q3"/>
  </mergeCells>
  <phoneticPr fontId="0" type="noConversion"/>
  <pageMargins left="0.78740157480314965" right="0.59055118110236227" top="0.78740157480314965" bottom="0.78740157480314965" header="0.78740157480314965" footer="0.39370078740157483"/>
  <pageSetup paperSize="8" orientation="landscape" horizontalDpi="300" verticalDpi="300" r:id="rId1"/>
  <headerFooter alignWithMargins="0">
    <oddFooter>&amp;L&amp;C&amp;"Arial"&amp;8Sivu &amp;P / &amp;N &amp;R</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Asiakirja" ma:contentTypeID="0x010100310A21BC0B93B54485D9B281864FCB9F" ma:contentTypeVersion="9" ma:contentTypeDescription="Luo uusi asiakirja." ma:contentTypeScope="" ma:versionID="4c5cf4c8986b11387a1f3204b1fe36fe">
  <xsd:schema xmlns:xsd="http://www.w3.org/2001/XMLSchema" xmlns:xs="http://www.w3.org/2001/XMLSchema" xmlns:p="http://schemas.microsoft.com/office/2006/metadata/properties" xmlns:ns2="62ae03ae-d266-4b1e-a445-dcd64399fecf" xmlns:ns3="5095ad73-9215-4007-bcbd-e443be432c4d" targetNamespace="http://schemas.microsoft.com/office/2006/metadata/properties" ma:root="true" ma:fieldsID="668a6300e561f5cf2989237d78134134" ns2:_="" ns3:_="">
    <xsd:import namespace="62ae03ae-d266-4b1e-a445-dcd64399fecf"/>
    <xsd:import namespace="5095ad73-9215-4007-bcbd-e443be432c4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ae03ae-d266-4b1e-a445-dcd64399fe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095ad73-9215-4007-bcbd-e443be432c4d" elementFormDefault="qualified">
    <xsd:import namespace="http://schemas.microsoft.com/office/2006/documentManagement/types"/>
    <xsd:import namespace="http://schemas.microsoft.com/office/infopath/2007/PartnerControls"/>
    <xsd:element name="SharedWithUsers" ma:index="10"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Jakamisen tiedot"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EA98CE-BD6F-4B47-84EB-FE7ECE72C2E8}"/>
</file>

<file path=customXml/itemProps2.xml><?xml version="1.0" encoding="utf-8"?>
<ds:datastoreItem xmlns:ds="http://schemas.openxmlformats.org/officeDocument/2006/customXml" ds:itemID="{573A7BF5-C5B5-4A7A-A3F9-783D24686A94}"/>
</file>

<file path=customXml/itemProps3.xml><?xml version="1.0" encoding="utf-8"?>
<ds:datastoreItem xmlns:ds="http://schemas.openxmlformats.org/officeDocument/2006/customXml" ds:itemID="{BDA1B33D-35D4-4431-9450-B7F84D80FB1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Kimmo Lahti</cp:lastModifiedBy>
  <cp:revision/>
  <dcterms:created xsi:type="dcterms:W3CDTF">2021-05-06T08:38:10Z</dcterms:created>
  <dcterms:modified xsi:type="dcterms:W3CDTF">2022-02-02T13:41:25Z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0x010100310A21BC0B93B54485D9B281864FCB9F</vt:lpwstr>
  </property>
</Properties>
</file>