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05"/>
  <workbookPr/>
  <mc:AlternateContent xmlns:mc="http://schemas.openxmlformats.org/markup-compatibility/2006">
    <mc:Choice Requires="x15">
      <x15ac:absPath xmlns:x15ac="http://schemas.microsoft.com/office/spreadsheetml/2010/11/ac" url="https://tampereenseutu.sharepoint.com/sites/Infradoc/Hankinta ja ostaminen/Hankintakategoriat ja kilpailutukset/Rakentamispalvelut/H25015TP Keskustorin kasvien istutus-, vaihto- ja hoitotyöt sekä kasvien hankinta/Valmistelu/"/>
    </mc:Choice>
  </mc:AlternateContent>
  <xr:revisionPtr revIDLastSave="1356" documentId="8_{B64F2908-C34F-4A14-8F83-2083B7301557}" xr6:coauthVersionLast="47" xr6:coauthVersionMax="47" xr10:uidLastSave="{8BAC065C-64BE-4BDE-A6B7-6C07BB47F93F}"/>
  <bookViews>
    <workbookView xWindow="-120" yWindow="-120" windowWidth="20730" windowHeight="11160" firstSheet="1" xr2:uid="{00000000-000D-0000-FFFF-FFFF00000000}"/>
  </bookViews>
  <sheets>
    <sheet name="2025" sheetId="2" r:id="rId1"/>
    <sheet name="Kasviluettelo" sheetId="3" r:id="rId2"/>
  </sheets>
  <definedNames>
    <definedName name="_xlnm.Print_Area" localSheetId="0">'2025'!$A$1:$G$26</definedName>
    <definedName name="_xlnm.Print_Area" localSheetId="1">Kasviluettelo!$A$1:$T$87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3" l="1"/>
  <c r="Q15" i="3" s="1"/>
  <c r="T15" i="3"/>
  <c r="Q32" i="3"/>
  <c r="L41" i="3"/>
  <c r="Q41" i="3" s="1"/>
  <c r="L46" i="3"/>
  <c r="Q46" i="3" s="1"/>
  <c r="L47" i="3"/>
  <c r="Q47" i="3" s="1"/>
  <c r="L48" i="3"/>
  <c r="Q48" i="3" s="1"/>
  <c r="L17" i="3"/>
  <c r="Q17" i="3" s="1"/>
  <c r="L11" i="3"/>
  <c r="Q11" i="3" s="1"/>
  <c r="L9" i="3"/>
  <c r="Q9" i="3" s="1"/>
  <c r="L33" i="3"/>
  <c r="Q33" i="3" s="1"/>
  <c r="L14" i="3"/>
  <c r="Q14" i="3" s="1"/>
  <c r="L12" i="3"/>
  <c r="Q12" i="3" s="1"/>
  <c r="Q18" i="3"/>
  <c r="L19" i="3"/>
  <c r="Q19" i="3" s="1"/>
  <c r="L10" i="3"/>
  <c r="Q10" i="3" s="1"/>
  <c r="P34" i="3"/>
  <c r="L34" i="3"/>
  <c r="P13" i="3"/>
  <c r="L13" i="3"/>
  <c r="Q16" i="3"/>
  <c r="Q34" i="3" l="1"/>
  <c r="Q13" i="3"/>
  <c r="T9" i="3" l="1"/>
  <c r="T10" i="3"/>
  <c r="T11" i="3"/>
  <c r="T12" i="3"/>
  <c r="T16" i="3"/>
  <c r="T17" i="3"/>
  <c r="T18" i="3"/>
  <c r="T19" i="3"/>
  <c r="T20" i="3"/>
  <c r="T21" i="3"/>
  <c r="T26" i="3"/>
  <c r="T27" i="3"/>
  <c r="T32" i="3"/>
  <c r="T33" i="3"/>
  <c r="T34" i="3"/>
  <c r="T39" i="3"/>
  <c r="T40" i="3"/>
  <c r="T41" i="3"/>
  <c r="T46" i="3"/>
  <c r="T47" i="3"/>
  <c r="T48" i="3"/>
  <c r="T53" i="3"/>
  <c r="T54" i="3"/>
  <c r="T55" i="3"/>
  <c r="T56" i="3"/>
  <c r="T57" i="3"/>
  <c r="T14" i="3"/>
  <c r="T13" i="3"/>
  <c r="F58" i="3"/>
  <c r="T59" i="3" l="1"/>
  <c r="G21" i="2" s="1"/>
  <c r="G28" i="2"/>
</calcChain>
</file>

<file path=xl/sharedStrings.xml><?xml version="1.0" encoding="utf-8"?>
<sst xmlns="http://schemas.openxmlformats.org/spreadsheetml/2006/main" count="206" uniqueCount="129">
  <si>
    <t>Liite 6</t>
  </si>
  <si>
    <t>TARJOUSLOMAKE H25015TP</t>
  </si>
  <si>
    <t>Tampereen keskustorin kasvien istutus-, 
vaihto- ja hoitotyöt sekä kasvien hankinta</t>
  </si>
  <si>
    <t>Tarjoaja täyttää harmaalla olevat kentät. Tiedot tulee antaa jokaiseen harmaalla värjättyyn kohtaan ja lomake palautetaan xls-muodossa HILMA-palvelun kautta. Osatarjouksia ei hyväksytä. Tarjouslomakkeella on tilaajan toimesta annettu kasviluettelo määrineen, joka hinnoitellaan. Kasvimäärät eivät sido tilaajaa. Lisäksi työtuntimääräarviot sopimuskautta kohden on esitetty tarjouslomakkeella. Tuntimääräarviot eivät sido tilaajaa.</t>
  </si>
  <si>
    <t xml:space="preserve">Kokonaisvertailuhinta on palveluiden kokonaishinta, joka saadaan laskemalla yhteen yksikköhinnoiteltavat kasvit ilmoitettujen määrien mukaisesti sekä yksikköhinnoiteltavat työt (€/h alv.0%) painotettuna arvityötuntimäärien perusteella.  Tilaaja ei sitoudu määräarvioihin. Tarjouksen valintaperusteena on kokonaistaloudellisesti edullisin, hinnaltaan halvin tarjous. </t>
  </si>
  <si>
    <t>Tilaaja ei vastaa hinnoiteltavassa tarjouslomaakkeessa mahdollisesti olevista laskentakaavavirheistä. Tarjoajan tulee tarkistaa määräluettelon kaavat ja ilmoittaa havaitsemistaan virheistä. Muita tietoja lomakkeelta ei sovi muuttaa.</t>
  </si>
  <si>
    <r>
      <t xml:space="preserve">Tarjoajan nimi </t>
    </r>
    <r>
      <rPr>
        <sz val="12"/>
        <color theme="1"/>
        <rFont val="Calibri"/>
        <family val="2"/>
        <scheme val="minor"/>
      </rPr>
      <t xml:space="preserve"> (kaupparekisterissä oleva nimi)</t>
    </r>
  </si>
  <si>
    <t>Tarjoajan Y-tunnus</t>
  </si>
  <si>
    <r>
      <t>Tarjoajan osoite</t>
    </r>
    <r>
      <rPr>
        <sz val="12"/>
        <color theme="1"/>
        <rFont val="Calibri"/>
        <family val="2"/>
        <scheme val="minor"/>
      </rPr>
      <t xml:space="preserve">  (kaupparekisteriin merkitty kotipaikka)</t>
    </r>
  </si>
  <si>
    <t>Palveluntuottajan työturvallisuuden yleisjohdosta vastaava:</t>
  </si>
  <si>
    <t>Palveluntuottajan ympäristöturvallisuudesta vastaava:</t>
  </si>
  <si>
    <t>Sopimusyhteyshenkilön nimi ja nimike</t>
  </si>
  <si>
    <t>Sopimusyhteyshenkilön puhelinnumero ja sähköpostiosoite</t>
  </si>
  <si>
    <r>
      <rPr>
        <b/>
        <sz val="12"/>
        <color theme="1"/>
        <rFont val="Calibri"/>
        <family val="2"/>
        <scheme val="minor"/>
      </rPr>
      <t>Hankintasopimuksen allekirjoittaja</t>
    </r>
    <r>
      <rPr>
        <sz val="12"/>
        <color theme="1"/>
        <rFont val="Calibri"/>
        <family val="2"/>
        <scheme val="minor"/>
      </rPr>
      <t xml:space="preserve"> (allekirjoittajalla oltava kaupparekisteriin merkitty nimenkirjoitusoikeus tai valtakirja, joka oikeuttaa allekirjoittamaan sopimuksen)</t>
    </r>
  </si>
  <si>
    <t>Hankintasopimuksen allekirjoittajan sähköpostiosoite ja tehtävänimike</t>
  </si>
  <si>
    <t>Yksikköhinnoiteltavat kasvit istutustöineen yhteensä</t>
  </si>
  <si>
    <t>Teoreettinen esimerkkituntimäärä 
ts. tuntimääräarvio 
per sopimuskausi</t>
  </si>
  <si>
    <t>Yksikköhinta 
euroa/kasvi
(alv 0%) sisältäen mainitut työt</t>
  </si>
  <si>
    <t>Kasvihankinnat tarjouspyyntöasiakirjojen mukaisesti tarjoaja hinnoittelee erillisellä välilehdellä.
Erillisen välilehden määriin perustuvat yksikköhintaiset kasvihankinnat ynnäytyvät soluun G19.
Kasvien hinnat sisältävät: hankinnan, toimituksen, kuorman purkamisen. Tuntimääräarviota ei anneta.</t>
  </si>
  <si>
    <t xml:space="preserve">Tarjouspyyntöasiakirjojen mukaisesti tarjoaja hinnoittelee tuntihinnan istutustöille €/h (alv.0%) kiinteänä. </t>
  </si>
  <si>
    <t>Tuntiveloitusperusteiset yksikköhinnoiteltavat työt TAMPEREEN KESKUSTORIN KASVIEN VAIHTO- JA HOITOTÖIDEN HANKINTA</t>
  </si>
  <si>
    <t>Yksikköhinta
euroa/tunti
(alv 0%)</t>
  </si>
  <si>
    <t xml:space="preserve"> 
Tarjouspyyntöasiakirjojen mukaisesti tarjoaja hinnoittelee tuntihinnan hoitotöille €/h (alv.0%) kiinteänä. </t>
  </si>
  <si>
    <t xml:space="preserve"> 
Tarjouspyyntöasiakirjojen mukaisesti tarjoaja hinnoittelee tuntihinnan vaihtotöille €/h (alv.0%) kiinteänä. </t>
  </si>
  <si>
    <r>
      <rPr>
        <b/>
        <sz val="14"/>
        <color rgb="FF000000"/>
        <rFont val="Calibri"/>
        <scheme val="minor"/>
      </rPr>
      <t xml:space="preserve">KOKONAISVERTAILUHINTA </t>
    </r>
    <r>
      <rPr>
        <sz val="10"/>
        <color rgb="FF000000"/>
        <rFont val="Calibri"/>
        <scheme val="minor"/>
      </rPr>
      <t>Teoreettinen kokonaishinta euroa / sopimuskausi alv 0%</t>
    </r>
  </si>
  <si>
    <t>KASVILUETTELO 2025</t>
  </si>
  <si>
    <t>Kasvien hinnat sisältävät: hankinnan, toimituksen, kuorman purkamisen. Kasvien hinnan koostuminen on esitetty tarkemmin tarjouspyyntöasiakirjoissa.</t>
  </si>
  <si>
    <t>KESÄKUKAT</t>
  </si>
  <si>
    <t>á-hinta
alv. 0%</t>
  </si>
  <si>
    <t>Vertailu-
hinta</t>
  </si>
  <si>
    <t>Tieteellinen nimi</t>
  </si>
  <si>
    <t>Suomenkielinen nimi</t>
  </si>
  <si>
    <t>Ruukkukoko, cm</t>
  </si>
  <si>
    <t>Taimityyppi</t>
  </si>
  <si>
    <t>Kappalemäärä</t>
  </si>
  <si>
    <t>Varakasvit x, 10 kpl per lajike sis. kappalemääriin</t>
  </si>
  <si>
    <t>Muuta (mitat korkeus/pituus värit jne)</t>
  </si>
  <si>
    <t>istutustyyppi</t>
  </si>
  <si>
    <t>istutusastiamäärä</t>
  </si>
  <si>
    <t>kasvia/istutusastia</t>
  </si>
  <si>
    <t>yhteensä</t>
  </si>
  <si>
    <t>Argyranthemum, keltainen</t>
  </si>
  <si>
    <t>Marketta, keltainen</t>
  </si>
  <si>
    <t>at</t>
  </si>
  <si>
    <t>X</t>
  </si>
  <si>
    <t>korkeus n. 30 cm</t>
  </si>
  <si>
    <t>3A</t>
  </si>
  <si>
    <t>Calibrachoa</t>
  </si>
  <si>
    <t>Pikkupetunia, valkoinen</t>
  </si>
  <si>
    <t>2A</t>
  </si>
  <si>
    <t>Dichondra argentea 'Silver Falls'</t>
  </si>
  <si>
    <t>Hopeaputous</t>
  </si>
  <si>
    <t>Eucalyptus gunnii </t>
  </si>
  <si>
    <t>Hopeaeukalyptus</t>
  </si>
  <si>
    <t>2B</t>
  </si>
  <si>
    <t>Glechoma hederacea 'Variagata'</t>
  </si>
  <si>
    <t>Maahumala, valkovihreä</t>
  </si>
  <si>
    <t>1B</t>
  </si>
  <si>
    <t>3B</t>
  </si>
  <si>
    <t>Hedera</t>
  </si>
  <si>
    <t>Muratti</t>
  </si>
  <si>
    <t>Ipomoea batatas, vaaleanvihreä</t>
  </si>
  <si>
    <t>Koristebataatti, vaal.vihreä/lime</t>
  </si>
  <si>
    <t>x</t>
  </si>
  <si>
    <t>A1</t>
  </si>
  <si>
    <t>Pelargonium, valkoinen</t>
  </si>
  <si>
    <t>Pelargoni, valkoinen</t>
  </si>
  <si>
    <t>pysytykasvuinen, korkeus n. 35 cm</t>
  </si>
  <si>
    <t>Petunia grandiflora, keltainen</t>
  </si>
  <si>
    <t>Amppelipetunia, keltainen</t>
  </si>
  <si>
    <t>Scaevola aemula, valkoinen</t>
  </si>
  <si>
    <t>Siniviuhka, valkoinen</t>
  </si>
  <si>
    <t>Sutera great White</t>
  </si>
  <si>
    <t>Lumihiutale, valkoinen</t>
  </si>
  <si>
    <t>Thunbergia alata, valkoinen/keltainen</t>
  </si>
  <si>
    <t>Mustasilmäsusanna, amppeli</t>
  </si>
  <si>
    <t>Mustasilmäsusanna, köynnös</t>
  </si>
  <si>
    <t xml:space="preserve">PUUT </t>
  </si>
  <si>
    <t>Taimikoko ruukun halkaisija/taimikorkeus/(rungon ympärysmitta) Taimikorkeus</t>
  </si>
  <si>
    <t>Varakasvit 5 kpl per lajike ilmoitettu kappalemäärä sarakkeessa</t>
  </si>
  <si>
    <t>Sorbus aucuparia 'Fastigiata'</t>
  </si>
  <si>
    <t>Pylväspihlaja</t>
  </si>
  <si>
    <t>h vähintään 150-200</t>
  </si>
  <si>
    <t>Acer saccharinum</t>
  </si>
  <si>
    <t>Hopeavaahtera</t>
  </si>
  <si>
    <t>VIHERKASVIT</t>
  </si>
  <si>
    <t>Taimikorkeus</t>
  </si>
  <si>
    <t>Phoenix canariensis</t>
  </si>
  <si>
    <t>Kanariantaateli, iso</t>
  </si>
  <si>
    <t>h 140 cm</t>
  </si>
  <si>
    <t>Chamaerops humilis</t>
  </si>
  <si>
    <t>Kääpiöpalmu</t>
  </si>
  <si>
    <t>h 60-80</t>
  </si>
  <si>
    <t>at/30</t>
  </si>
  <si>
    <t>3A (20vai15)</t>
  </si>
  <si>
    <t>Cordyline australis</t>
  </si>
  <si>
    <t>Viherliljapuu, vihreä lehdistö</t>
  </si>
  <si>
    <t>at/20</t>
  </si>
  <si>
    <t>PENSAAT</t>
  </si>
  <si>
    <t>Varakasvit 10 kpl per lajike ilmoitettu kappalemäärä sarakkeessa</t>
  </si>
  <si>
    <t>Juniperus x pfitzeriana´Mint Julep´</t>
  </si>
  <si>
    <t>Tarhakataja´Mint Julep´</t>
  </si>
  <si>
    <t>h 40-60 cm</t>
  </si>
  <si>
    <t>Thuja occidentalis ´Smaragd´</t>
  </si>
  <si>
    <t>Timanttituija</t>
  </si>
  <si>
    <t>h 80-100 cm</t>
  </si>
  <si>
    <t>Physocarpus opulifolius</t>
  </si>
  <si>
    <t>Lännenheisiangervo (vihreä lajike)</t>
  </si>
  <si>
    <t>h 50 cm</t>
  </si>
  <si>
    <t>PERENNAT</t>
  </si>
  <si>
    <t xml:space="preserve"> Taimikorkeus</t>
  </si>
  <si>
    <t>Lysimachia nummularia</t>
  </si>
  <si>
    <t>Suikeroalpi</t>
  </si>
  <si>
    <t>12 cm</t>
  </si>
  <si>
    <t>Carex morrowii ´Ice Dance´</t>
  </si>
  <si>
    <t>Japaninsara</t>
  </si>
  <si>
    <t>19 cm</t>
  </si>
  <si>
    <t>Aconitum x cammarum</t>
  </si>
  <si>
    <t>Tarhaukonhattu, valkoinen</t>
  </si>
  <si>
    <t>OPTIOHINNOITELTAVAT LISÄRIVIT</t>
  </si>
  <si>
    <t>Täytäthän alle hinnat, jotka pyydämme alla optiona. Kentät M53-M55 ovat vapaavalintaiset täyttää, mutta suotavia. Alla ilmoitettavat hinnat eivät vaikuta hankinnan kokonaisvertailuhintaan.</t>
  </si>
  <si>
    <r>
      <t>Viherkasvien talvetus optiona </t>
    </r>
    <r>
      <rPr>
        <strike/>
        <sz val="11"/>
        <color rgb="FFFF0000"/>
        <rFont val="Calibri"/>
      </rPr>
      <t>Tilaaja ilmoittaa määreeksi € per xxxxxxxxxxxxxxxxxx (alv.0%)     PS.  onko tähän antaa minimivaatimusta jotta jossainmäärinvertailtavia arvoja kuultaisiin..</t>
    </r>
    <r>
      <rPr>
        <strike/>
        <sz val="11"/>
        <color rgb="FF000000"/>
        <rFont val="Calibri"/>
      </rPr>
      <t xml:space="preserve"> -</t>
    </r>
    <r>
      <rPr>
        <strike/>
        <sz val="11"/>
        <color rgb="FF92D050"/>
        <rFont val="Calibri"/>
      </rPr>
      <t>Ei ole antaa minkäänlaisia arvoja.</t>
    </r>
  </si>
  <si>
    <t>Lajin mukainen hoito talvenaikainen</t>
  </si>
  <si>
    <t xml:space="preserve">Tämän optiohinnoiteltavan palvelun kiinteä arvonlisäveroton kokonaishinta [XX] euroa esitetään tarjouksessa. </t>
  </si>
  <si>
    <t>Kasvien vertailuhinta</t>
  </si>
  <si>
    <t>Tarjouspyyntöasiakirjojen mukaisesti palveluntuottaja voi ehdottaa vastaavaa, suunnitelmaan soveltuvaa lajiketta, mikäli alkuperäisen vaatimuksen mukaisen lajikkeen toimittamiseen on ylitsepääsemätön syy. Tilaaja päättää lajike-ehdotusten käyttöönotosta. Lajike-ehdotukset merkitään alla olevaan taulukkoon.</t>
  </si>
  <si>
    <t>Lajike-ehdotus</t>
  </si>
  <si>
    <t>Taimityyppi/ ruukkukoko</t>
  </si>
  <si>
    <t>Viittaus (nro) kirjataan alle, mitä alkuperäistä kasviriviä korvaava kasviehdotus koskee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</si>
</sst>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charset val="1"/>
    </font>
    <font>
      <b/>
      <sz val="11"/>
      <color rgb="FF000000"/>
      <name val="Calibri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FF0000"/>
      <name val="Calibri"/>
      <family val="2"/>
      <scheme val="minor"/>
    </font>
    <font>
      <sz val="11"/>
      <color rgb="FFFF0000"/>
      <name val="Calibri"/>
      <scheme val="minor"/>
    </font>
    <font>
      <sz val="11"/>
      <color rgb="FF000000"/>
      <name val="Calibri"/>
      <scheme val="minor"/>
    </font>
    <font>
      <b/>
      <sz val="11"/>
      <color theme="1"/>
      <name val="Calibri"/>
      <scheme val="minor"/>
    </font>
    <font>
      <b/>
      <sz val="14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sz val="11"/>
      <color rgb="FF000000"/>
      <name val="Calibri"/>
      <charset val="1"/>
    </font>
    <font>
      <b/>
      <sz val="1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i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242424"/>
      <name val="Calibri"/>
      <scheme val="minor"/>
    </font>
    <font>
      <sz val="11"/>
      <color theme="1"/>
      <name val="Calibri"/>
    </font>
    <font>
      <sz val="11"/>
      <color rgb="FFFF0000"/>
      <name val="Calibri"/>
      <charset val="1"/>
    </font>
    <font>
      <sz val="9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sz val="11"/>
      <color theme="9" tint="-0.249977111117893"/>
      <name val="Calibri"/>
      <family val="2"/>
      <scheme val="minor"/>
    </font>
    <font>
      <strike/>
      <sz val="11"/>
      <color rgb="FF000000"/>
      <name val="Calibri"/>
    </font>
    <font>
      <strike/>
      <sz val="11"/>
      <color rgb="FFFF0000"/>
      <name val="Calibri"/>
    </font>
    <font>
      <strike/>
      <sz val="11"/>
      <color rgb="FF92D050"/>
      <name val="Calibri"/>
    </font>
    <font>
      <sz val="11"/>
      <color rgb="FF242424"/>
      <name val="Aptos Narrow"/>
      <charset val="1"/>
    </font>
    <font>
      <b/>
      <sz val="11"/>
      <color rgb="FFFF0000"/>
      <name val="Calibri"/>
      <family val="2"/>
      <scheme val="minor"/>
    </font>
    <font>
      <b/>
      <sz val="14"/>
      <color rgb="FF000000"/>
      <name val="Calibri"/>
      <scheme val="minor"/>
    </font>
    <font>
      <sz val="10"/>
      <color rgb="FF000000"/>
      <name val="Calibri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name val="Calibri"/>
      <scheme val="minor"/>
    </font>
    <font>
      <b/>
      <sz val="10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FF5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theme="4" tint="0.59999389629810485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6" borderId="0" applyNumberFormat="0" applyBorder="0" applyAlignment="0" applyProtection="0"/>
  </cellStyleXfs>
  <cellXfs count="35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left" vertical="center"/>
    </xf>
    <xf numFmtId="0" fontId="8" fillId="0" borderId="0" xfId="0" applyFont="1"/>
    <xf numFmtId="0" fontId="16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Alignment="1">
      <alignment vertical="center"/>
    </xf>
    <xf numFmtId="0" fontId="18" fillId="0" borderId="19" xfId="0" applyFont="1" applyBorder="1" applyAlignment="1">
      <alignment vertical="center" wrapText="1"/>
    </xf>
    <xf numFmtId="0" fontId="18" fillId="0" borderId="19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/>
    </xf>
    <xf numFmtId="0" fontId="18" fillId="0" borderId="19" xfId="0" applyFont="1" applyBorder="1"/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center" vertical="center"/>
    </xf>
    <xf numFmtId="0" fontId="0" fillId="0" borderId="19" xfId="0" applyBorder="1"/>
    <xf numFmtId="0" fontId="0" fillId="0" borderId="0" xfId="0" applyAlignment="1">
      <alignment wrapText="1"/>
    </xf>
    <xf numFmtId="0" fontId="0" fillId="0" borderId="19" xfId="0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8" fillId="0" borderId="22" xfId="0" applyFont="1" applyBorder="1"/>
    <xf numFmtId="0" fontId="12" fillId="0" borderId="0" xfId="0" applyFont="1"/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0" fillId="0" borderId="26" xfId="0" applyBorder="1"/>
    <xf numFmtId="0" fontId="0" fillId="0" borderId="19" xfId="0" applyBorder="1" applyAlignment="1">
      <alignment horizontal="left" wrapText="1" indent="6"/>
    </xf>
    <xf numFmtId="0" fontId="0" fillId="0" borderId="1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4" xfId="0" applyBorder="1"/>
    <xf numFmtId="0" fontId="0" fillId="0" borderId="25" xfId="0" applyBorder="1" applyAlignment="1">
      <alignment horizontal="center"/>
    </xf>
    <xf numFmtId="0" fontId="0" fillId="0" borderId="30" xfId="0" applyBorder="1" applyAlignment="1">
      <alignment vertical="center" wrapText="1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horizontal="center" vertical="center"/>
    </xf>
    <xf numFmtId="0" fontId="0" fillId="8" borderId="35" xfId="0" applyFill="1" applyBorder="1" applyAlignment="1">
      <alignment horizontal="center"/>
    </xf>
    <xf numFmtId="0" fontId="25" fillId="7" borderId="36" xfId="0" applyFont="1" applyFill="1" applyBorder="1"/>
    <xf numFmtId="0" fontId="18" fillId="0" borderId="0" xfId="0" applyFont="1"/>
    <xf numFmtId="0" fontId="26" fillId="0" borderId="32" xfId="0" applyFont="1" applyBorder="1" applyAlignment="1" applyProtection="1">
      <alignment horizontal="left"/>
      <protection locked="0"/>
    </xf>
    <xf numFmtId="0" fontId="26" fillId="0" borderId="14" xfId="0" applyFont="1" applyBorder="1" applyAlignment="1" applyProtection="1">
      <alignment horizontal="left"/>
      <protection locked="0"/>
    </xf>
    <xf numFmtId="0" fontId="26" fillId="0" borderId="34" xfId="0" applyFont="1" applyBorder="1" applyAlignment="1" applyProtection="1">
      <alignment horizontal="left"/>
      <protection locked="0"/>
    </xf>
    <xf numFmtId="0" fontId="26" fillId="0" borderId="35" xfId="0" applyFont="1" applyBorder="1" applyAlignment="1" applyProtection="1">
      <alignment horizontal="left"/>
      <protection locked="0"/>
    </xf>
    <xf numFmtId="0" fontId="26" fillId="0" borderId="33" xfId="0" applyFont="1" applyBorder="1" applyAlignment="1" applyProtection="1">
      <alignment horizontal="left"/>
      <protection locked="0"/>
    </xf>
    <xf numFmtId="0" fontId="26" fillId="0" borderId="16" xfId="0" applyFont="1" applyBorder="1" applyAlignment="1" applyProtection="1">
      <alignment horizontal="left"/>
      <protection locked="0"/>
    </xf>
    <xf numFmtId="0" fontId="0" fillId="8" borderId="38" xfId="0" applyFill="1" applyBorder="1"/>
    <xf numFmtId="0" fontId="0" fillId="8" borderId="41" xfId="0" applyFill="1" applyBorder="1"/>
    <xf numFmtId="0" fontId="0" fillId="8" borderId="0" xfId="0" applyFill="1" applyAlignment="1">
      <alignment horizontal="left" wrapText="1"/>
    </xf>
    <xf numFmtId="0" fontId="0" fillId="8" borderId="38" xfId="0" applyFill="1" applyBorder="1" applyAlignment="1">
      <alignment horizontal="center"/>
    </xf>
    <xf numFmtId="0" fontId="23" fillId="8" borderId="38" xfId="0" applyFont="1" applyFill="1" applyBorder="1" applyAlignment="1">
      <alignment horizontal="center"/>
    </xf>
    <xf numFmtId="0" fontId="0" fillId="8" borderId="39" xfId="0" applyFill="1" applyBorder="1" applyAlignment="1">
      <alignment horizontal="left" wrapText="1"/>
    </xf>
    <xf numFmtId="0" fontId="0" fillId="8" borderId="41" xfId="0" applyFill="1" applyBorder="1" applyAlignment="1">
      <alignment horizontal="center"/>
    </xf>
    <xf numFmtId="0" fontId="0" fillId="8" borderId="41" xfId="0" applyFill="1" applyBorder="1" applyAlignment="1">
      <alignment horizontal="left" wrapText="1"/>
    </xf>
    <xf numFmtId="0" fontId="0" fillId="0" borderId="31" xfId="0" applyBorder="1" applyAlignment="1">
      <alignment horizontal="left"/>
    </xf>
    <xf numFmtId="0" fontId="2" fillId="3" borderId="21" xfId="0" applyFont="1" applyFill="1" applyBorder="1" applyAlignment="1">
      <alignment horizontal="left" vertical="center" wrapText="1"/>
    </xf>
    <xf numFmtId="0" fontId="9" fillId="3" borderId="21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vertical="center"/>
    </xf>
    <xf numFmtId="0" fontId="2" fillId="3" borderId="21" xfId="0" applyFont="1" applyFill="1" applyBorder="1" applyAlignment="1">
      <alignment vertical="center" wrapText="1"/>
    </xf>
    <xf numFmtId="0" fontId="0" fillId="0" borderId="35" xfId="0" applyBorder="1" applyAlignment="1">
      <alignment horizontal="center"/>
    </xf>
    <xf numFmtId="0" fontId="0" fillId="0" borderId="30" xfId="0" applyBorder="1" applyAlignment="1">
      <alignment horizontal="left"/>
    </xf>
    <xf numFmtId="0" fontId="0" fillId="10" borderId="30" xfId="0" applyFill="1" applyBorder="1" applyAlignment="1" applyProtection="1">
      <alignment horizontal="left"/>
      <protection locked="0"/>
    </xf>
    <xf numFmtId="0" fontId="0" fillId="8" borderId="48" xfId="0" applyFill="1" applyBorder="1" applyAlignment="1">
      <alignment horizontal="center" wrapText="1"/>
    </xf>
    <xf numFmtId="0" fontId="18" fillId="0" borderId="44" xfId="0" applyFont="1" applyBorder="1" applyAlignment="1">
      <alignment vertical="center" wrapText="1"/>
    </xf>
    <xf numFmtId="0" fontId="0" fillId="8" borderId="42" xfId="0" applyFill="1" applyBorder="1" applyAlignment="1">
      <alignment horizontal="left" wrapText="1"/>
    </xf>
    <xf numFmtId="0" fontId="22" fillId="0" borderId="0" xfId="0" applyFont="1" applyAlignment="1">
      <alignment horizontal="left" wrapText="1"/>
    </xf>
    <xf numFmtId="0" fontId="2" fillId="3" borderId="50" xfId="0" applyFont="1" applyFill="1" applyBorder="1" applyAlignment="1">
      <alignment horizontal="left" vertical="center"/>
    </xf>
    <xf numFmtId="0" fontId="18" fillId="0" borderId="27" xfId="0" applyFont="1" applyBorder="1" applyAlignment="1">
      <alignment horizontal="center"/>
    </xf>
    <xf numFmtId="0" fontId="2" fillId="3" borderId="50" xfId="0" applyFont="1" applyFill="1" applyBorder="1" applyAlignment="1">
      <alignment horizontal="center" vertical="center"/>
    </xf>
    <xf numFmtId="0" fontId="27" fillId="3" borderId="19" xfId="0" applyFont="1" applyFill="1" applyBorder="1" applyAlignment="1">
      <alignment horizontal="left" vertical="center"/>
    </xf>
    <xf numFmtId="0" fontId="27" fillId="3" borderId="19" xfId="0" applyFont="1" applyFill="1" applyBorder="1" applyAlignment="1">
      <alignment vertical="center"/>
    </xf>
    <xf numFmtId="0" fontId="13" fillId="0" borderId="0" xfId="0" applyFont="1"/>
    <xf numFmtId="0" fontId="14" fillId="0" borderId="0" xfId="0" applyFont="1"/>
    <xf numFmtId="0" fontId="15" fillId="3" borderId="20" xfId="0" applyFont="1" applyFill="1" applyBorder="1" applyAlignment="1">
      <alignment horizontal="left" vertical="center"/>
    </xf>
    <xf numFmtId="0" fontId="19" fillId="0" borderId="0" xfId="0" applyFont="1"/>
    <xf numFmtId="0" fontId="25" fillId="0" borderId="0" xfId="0" applyFont="1"/>
    <xf numFmtId="0" fontId="25" fillId="7" borderId="9" xfId="0" applyFont="1" applyFill="1" applyBorder="1" applyAlignment="1">
      <alignment horizontal="center" wrapText="1"/>
    </xf>
    <xf numFmtId="1" fontId="25" fillId="0" borderId="30" xfId="0" applyNumberFormat="1" applyFont="1" applyBorder="1"/>
    <xf numFmtId="1" fontId="25" fillId="0" borderId="45" xfId="0" applyNumberFormat="1" applyFont="1" applyBorder="1"/>
    <xf numFmtId="0" fontId="30" fillId="0" borderId="32" xfId="0" applyFont="1" applyBorder="1" applyProtection="1">
      <protection locked="0"/>
    </xf>
    <xf numFmtId="0" fontId="25" fillId="0" borderId="13" xfId="0" applyFont="1" applyBorder="1" applyAlignment="1" applyProtection="1">
      <alignment horizontal="center"/>
      <protection locked="0"/>
    </xf>
    <xf numFmtId="0" fontId="30" fillId="0" borderId="34" xfId="0" applyFont="1" applyBorder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0" fontId="25" fillId="0" borderId="34" xfId="0" applyFont="1" applyBorder="1" applyProtection="1">
      <protection locked="0"/>
    </xf>
    <xf numFmtId="0" fontId="25" fillId="0" borderId="33" xfId="0" applyFont="1" applyBorder="1" applyProtection="1">
      <protection locked="0"/>
    </xf>
    <xf numFmtId="0" fontId="25" fillId="0" borderId="15" xfId="0" applyFont="1" applyBorder="1" applyAlignment="1" applyProtection="1">
      <alignment horizontal="center"/>
      <protection locked="0"/>
    </xf>
    <xf numFmtId="0" fontId="32" fillId="0" borderId="0" xfId="0" applyFont="1"/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center"/>
    </xf>
    <xf numFmtId="0" fontId="32" fillId="0" borderId="30" xfId="0" applyFont="1" applyBorder="1" applyAlignment="1">
      <alignment horizontal="left"/>
    </xf>
    <xf numFmtId="0" fontId="32" fillId="0" borderId="31" xfId="0" applyFont="1" applyBorder="1" applyAlignment="1">
      <alignment horizontal="left"/>
    </xf>
    <xf numFmtId="0" fontId="32" fillId="0" borderId="35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35" fillId="0" borderId="0" xfId="0" applyFont="1" applyAlignment="1">
      <alignment horizontal="left" wrapText="1"/>
    </xf>
    <xf numFmtId="0" fontId="32" fillId="10" borderId="30" xfId="0" applyFont="1" applyFill="1" applyBorder="1" applyAlignment="1">
      <alignment horizontal="left"/>
    </xf>
    <xf numFmtId="0" fontId="32" fillId="8" borderId="35" xfId="0" applyFont="1" applyFill="1" applyBorder="1" applyAlignment="1">
      <alignment horizontal="center"/>
    </xf>
    <xf numFmtId="0" fontId="36" fillId="0" borderId="18" xfId="0" applyFont="1" applyBorder="1"/>
    <xf numFmtId="0" fontId="34" fillId="0" borderId="46" xfId="0" applyFont="1" applyBorder="1"/>
    <xf numFmtId="0" fontId="35" fillId="0" borderId="46" xfId="0" applyFont="1" applyBorder="1" applyAlignment="1">
      <alignment horizontal="left" wrapText="1"/>
    </xf>
    <xf numFmtId="0" fontId="32" fillId="0" borderId="46" xfId="0" applyFont="1" applyBorder="1" applyAlignment="1">
      <alignment horizontal="center"/>
    </xf>
    <xf numFmtId="0" fontId="32" fillId="0" borderId="46" xfId="0" applyFont="1" applyBorder="1"/>
    <xf numFmtId="0" fontId="32" fillId="10" borderId="17" xfId="0" applyFont="1" applyFill="1" applyBorder="1" applyAlignment="1">
      <alignment horizontal="left"/>
    </xf>
    <xf numFmtId="0" fontId="34" fillId="0" borderId="30" xfId="0" applyFont="1" applyBorder="1"/>
    <xf numFmtId="0" fontId="32" fillId="10" borderId="43" xfId="0" applyFont="1" applyFill="1" applyBorder="1" applyAlignment="1">
      <alignment horizontal="left"/>
    </xf>
    <xf numFmtId="0" fontId="34" fillId="0" borderId="45" xfId="0" applyFont="1" applyBorder="1"/>
    <xf numFmtId="0" fontId="34" fillId="0" borderId="47" xfId="0" applyFont="1" applyBorder="1"/>
    <xf numFmtId="0" fontId="35" fillId="0" borderId="47" xfId="0" applyFont="1" applyBorder="1" applyAlignment="1">
      <alignment horizontal="left" wrapText="1"/>
    </xf>
    <xf numFmtId="0" fontId="32" fillId="0" borderId="47" xfId="0" applyFont="1" applyBorder="1" applyAlignment="1">
      <alignment horizontal="center"/>
    </xf>
    <xf numFmtId="0" fontId="32" fillId="0" borderId="47" xfId="0" applyFont="1" applyBorder="1"/>
    <xf numFmtId="0" fontId="32" fillId="10" borderId="44" xfId="0" applyFont="1" applyFill="1" applyBorder="1" applyAlignment="1">
      <alignment horizontal="left"/>
    </xf>
    <xf numFmtId="0" fontId="12" fillId="0" borderId="0" xfId="0" applyFont="1" applyAlignment="1">
      <alignment vertical="center" wrapText="1"/>
    </xf>
    <xf numFmtId="0" fontId="39" fillId="0" borderId="0" xfId="0" applyFont="1"/>
    <xf numFmtId="0" fontId="40" fillId="0" borderId="0" xfId="0" applyFont="1"/>
    <xf numFmtId="9" fontId="24" fillId="0" borderId="0" xfId="0" applyNumberFormat="1" applyFont="1" applyAlignment="1">
      <alignment horizontal="left" wrapText="1"/>
    </xf>
    <xf numFmtId="4" fontId="0" fillId="2" borderId="42" xfId="0" applyNumberFormat="1" applyFill="1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center" vertical="center"/>
      <protection locked="0"/>
    </xf>
    <xf numFmtId="4" fontId="0" fillId="5" borderId="0" xfId="0" applyNumberFormat="1" applyFill="1" applyAlignment="1" applyProtection="1">
      <alignment vertical="center"/>
      <protection locked="0"/>
    </xf>
    <xf numFmtId="0" fontId="41" fillId="4" borderId="55" xfId="0" applyFont="1" applyFill="1" applyBorder="1" applyAlignment="1">
      <alignment horizontal="left" vertical="center"/>
    </xf>
    <xf numFmtId="0" fontId="0" fillId="4" borderId="56" xfId="0" applyFill="1" applyBorder="1" applyAlignment="1">
      <alignment horizontal="center" vertical="center"/>
    </xf>
    <xf numFmtId="4" fontId="6" fillId="4" borderId="56" xfId="0" applyNumberFormat="1" applyFont="1" applyFill="1" applyBorder="1" applyAlignment="1">
      <alignment horizontal="right"/>
    </xf>
    <xf numFmtId="4" fontId="6" fillId="4" borderId="57" xfId="0" applyNumberFormat="1" applyFont="1" applyFill="1" applyBorder="1" applyAlignment="1">
      <alignment horizontal="right"/>
    </xf>
    <xf numFmtId="0" fontId="31" fillId="5" borderId="52" xfId="0" applyFont="1" applyFill="1" applyBorder="1" applyAlignment="1">
      <alignment horizontal="left" vertical="center" wrapText="1"/>
    </xf>
    <xf numFmtId="0" fontId="2" fillId="8" borderId="38" xfId="0" applyFont="1" applyFill="1" applyBorder="1"/>
    <xf numFmtId="0" fontId="2" fillId="8" borderId="41" xfId="0" applyFont="1" applyFill="1" applyBorder="1"/>
    <xf numFmtId="0" fontId="2" fillId="0" borderId="0" xfId="0" applyFont="1" applyAlignment="1">
      <alignment vertical="center"/>
    </xf>
    <xf numFmtId="0" fontId="33" fillId="0" borderId="46" xfId="0" applyFont="1" applyBorder="1"/>
    <xf numFmtId="0" fontId="33" fillId="0" borderId="47" xfId="0" applyFont="1" applyBorder="1"/>
    <xf numFmtId="0" fontId="44" fillId="0" borderId="0" xfId="0" applyFont="1"/>
    <xf numFmtId="0" fontId="40" fillId="8" borderId="38" xfId="0" applyFont="1" applyFill="1" applyBorder="1"/>
    <xf numFmtId="0" fontId="40" fillId="8" borderId="41" xfId="0" applyFont="1" applyFill="1" applyBorder="1"/>
    <xf numFmtId="0" fontId="40" fillId="0" borderId="0" xfId="0" applyFont="1" applyAlignment="1">
      <alignment horizontal="center"/>
    </xf>
    <xf numFmtId="0" fontId="40" fillId="10" borderId="0" xfId="0" applyFont="1" applyFill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46" fillId="0" borderId="46" xfId="0" applyFont="1" applyBorder="1" applyAlignment="1">
      <alignment horizontal="center"/>
    </xf>
    <xf numFmtId="0" fontId="46" fillId="0" borderId="47" xfId="0" applyFont="1" applyBorder="1" applyAlignment="1">
      <alignment horizontal="center"/>
    </xf>
    <xf numFmtId="0" fontId="47" fillId="11" borderId="0" xfId="0" applyFont="1" applyFill="1" applyAlignment="1">
      <alignment horizontal="left" wrapText="1"/>
    </xf>
    <xf numFmtId="0" fontId="47" fillId="0" borderId="0" xfId="0" applyFont="1"/>
    <xf numFmtId="0" fontId="40" fillId="0" borderId="0" xfId="0" applyFont="1" applyAlignment="1">
      <alignment horizontal="center" vertical="center"/>
    </xf>
    <xf numFmtId="0" fontId="40" fillId="8" borderId="38" xfId="0" applyFont="1" applyFill="1" applyBorder="1" applyAlignment="1">
      <alignment horizontal="center"/>
    </xf>
    <xf numFmtId="0" fontId="40" fillId="8" borderId="41" xfId="0" applyFont="1" applyFill="1" applyBorder="1" applyAlignment="1">
      <alignment horizontal="center"/>
    </xf>
    <xf numFmtId="0" fontId="47" fillId="0" borderId="0" xfId="0" applyFont="1" applyAlignment="1">
      <alignment horizontal="center"/>
    </xf>
    <xf numFmtId="0" fontId="40" fillId="3" borderId="0" xfId="1" applyFont="1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40" fillId="3" borderId="0" xfId="0" applyFont="1" applyFill="1" applyAlignment="1">
      <alignment vertical="center" wrapText="1"/>
    </xf>
    <xf numFmtId="0" fontId="45" fillId="3" borderId="0" xfId="0" applyFont="1" applyFill="1" applyAlignment="1">
      <alignment vertical="center" wrapText="1"/>
    </xf>
    <xf numFmtId="0" fontId="40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46" xfId="0" applyFont="1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15" fillId="3" borderId="60" xfId="1" applyFont="1" applyFill="1" applyBorder="1" applyAlignment="1">
      <alignment vertical="center"/>
    </xf>
    <xf numFmtId="0" fontId="0" fillId="3" borderId="21" xfId="0" applyFill="1" applyBorder="1" applyAlignment="1">
      <alignment vertical="center" wrapText="1"/>
    </xf>
    <xf numFmtId="0" fontId="15" fillId="3" borderId="60" xfId="1" applyFont="1" applyFill="1" applyBorder="1" applyAlignment="1">
      <alignment vertical="center" wrapText="1"/>
    </xf>
    <xf numFmtId="0" fontId="0" fillId="3" borderId="61" xfId="0" applyFill="1" applyBorder="1"/>
    <xf numFmtId="0" fontId="17" fillId="0" borderId="0" xfId="0" applyFont="1" applyAlignment="1">
      <alignment vertical="center"/>
    </xf>
    <xf numFmtId="0" fontId="19" fillId="0" borderId="45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40" fillId="10" borderId="0" xfId="0" applyFont="1" applyFill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1" fillId="0" borderId="19" xfId="0" applyFont="1" applyBorder="1" applyAlignment="1">
      <alignment vertical="center"/>
    </xf>
    <xf numFmtId="0" fontId="40" fillId="0" borderId="0" xfId="0" applyFont="1" applyAlignment="1">
      <alignment horizontal="center" vertical="center" wrapText="1"/>
    </xf>
    <xf numFmtId="0" fontId="15" fillId="3" borderId="19" xfId="1" applyFont="1" applyFill="1" applyBorder="1" applyAlignment="1">
      <alignment horizontal="left" vertical="center" wrapText="1"/>
    </xf>
    <xf numFmtId="0" fontId="15" fillId="3" borderId="19" xfId="1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vertical="center"/>
    </xf>
    <xf numFmtId="0" fontId="18" fillId="3" borderId="19" xfId="0" applyFont="1" applyFill="1" applyBorder="1" applyAlignment="1">
      <alignment vertical="center" wrapText="1"/>
    </xf>
    <xf numFmtId="0" fontId="19" fillId="3" borderId="19" xfId="0" applyFont="1" applyFill="1" applyBorder="1" applyAlignment="1">
      <alignment horizontal="center" vertical="center"/>
    </xf>
    <xf numFmtId="0" fontId="18" fillId="3" borderId="19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vertical="center"/>
    </xf>
    <xf numFmtId="0" fontId="0" fillId="3" borderId="19" xfId="0" applyFill="1" applyBorder="1" applyAlignment="1">
      <alignment vertical="center" wrapText="1"/>
    </xf>
    <xf numFmtId="0" fontId="0" fillId="3" borderId="19" xfId="0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wrapText="1"/>
    </xf>
    <xf numFmtId="0" fontId="18" fillId="3" borderId="24" xfId="0" applyFont="1" applyFill="1" applyBorder="1"/>
    <xf numFmtId="0" fontId="18" fillId="3" borderId="19" xfId="0" applyFont="1" applyFill="1" applyBorder="1"/>
    <xf numFmtId="0" fontId="18" fillId="3" borderId="19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/>
    </xf>
    <xf numFmtId="0" fontId="18" fillId="3" borderId="25" xfId="0" applyFont="1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2" xfId="0" applyFill="1" applyBorder="1"/>
    <xf numFmtId="0" fontId="0" fillId="3" borderId="19" xfId="0" applyFill="1" applyBorder="1"/>
    <xf numFmtId="0" fontId="0" fillId="3" borderId="19" xfId="0" applyFill="1" applyBorder="1" applyAlignment="1">
      <alignment horizontal="left" wrapText="1" indent="6"/>
    </xf>
    <xf numFmtId="0" fontId="18" fillId="5" borderId="28" xfId="0" applyFont="1" applyFill="1" applyBorder="1" applyAlignment="1">
      <alignment vertical="top" wrapText="1"/>
    </xf>
    <xf numFmtId="0" fontId="18" fillId="5" borderId="19" xfId="0" applyFont="1" applyFill="1" applyBorder="1" applyAlignment="1">
      <alignment vertical="center" wrapText="1"/>
    </xf>
    <xf numFmtId="0" fontId="18" fillId="5" borderId="19" xfId="0" applyFont="1" applyFill="1" applyBorder="1" applyAlignment="1">
      <alignment horizontal="left" vertical="center" wrapText="1" indent="6"/>
    </xf>
    <xf numFmtId="0" fontId="18" fillId="5" borderId="19" xfId="0" applyFont="1" applyFill="1" applyBorder="1" applyAlignment="1">
      <alignment horizontal="center" vertical="center"/>
    </xf>
    <xf numFmtId="0" fontId="18" fillId="5" borderId="31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/>
    </xf>
    <xf numFmtId="0" fontId="18" fillId="5" borderId="24" xfId="0" applyFont="1" applyFill="1" applyBorder="1" applyAlignment="1">
      <alignment vertical="center" wrapText="1"/>
    </xf>
    <xf numFmtId="0" fontId="19" fillId="5" borderId="25" xfId="0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vertical="center" wrapText="1"/>
    </xf>
    <xf numFmtId="0" fontId="18" fillId="3" borderId="19" xfId="0" applyFont="1" applyFill="1" applyBorder="1" applyAlignment="1">
      <alignment horizontal="left" vertical="center" wrapText="1" indent="6"/>
    </xf>
    <xf numFmtId="0" fontId="19" fillId="3" borderId="29" xfId="0" applyFont="1" applyFill="1" applyBorder="1" applyAlignment="1">
      <alignment horizontal="center" vertical="center"/>
    </xf>
    <xf numFmtId="0" fontId="0" fillId="3" borderId="28" xfId="0" applyFill="1" applyBorder="1" applyAlignment="1">
      <alignment vertical="center" wrapText="1"/>
    </xf>
    <xf numFmtId="0" fontId="0" fillId="3" borderId="19" xfId="0" applyFill="1" applyBorder="1" applyAlignment="1">
      <alignment vertical="center"/>
    </xf>
    <xf numFmtId="0" fontId="0" fillId="3" borderId="19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15" fillId="3" borderId="34" xfId="1" applyFont="1" applyFill="1" applyBorder="1" applyAlignment="1">
      <alignment vertical="center" wrapText="1"/>
    </xf>
    <xf numFmtId="0" fontId="0" fillId="3" borderId="33" xfId="0" applyFill="1" applyBorder="1"/>
    <xf numFmtId="0" fontId="18" fillId="0" borderId="45" xfId="0" applyFont="1" applyBorder="1" applyAlignment="1">
      <alignment horizontal="center" vertical="center"/>
    </xf>
    <xf numFmtId="0" fontId="18" fillId="3" borderId="53" xfId="0" applyFont="1" applyFill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0" fontId="19" fillId="3" borderId="53" xfId="0" applyFont="1" applyFill="1" applyBorder="1" applyAlignment="1">
      <alignment horizontal="center" vertical="center"/>
    </xf>
    <xf numFmtId="0" fontId="20" fillId="3" borderId="53" xfId="0" applyFont="1" applyFill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/>
    </xf>
    <xf numFmtId="0" fontId="10" fillId="3" borderId="30" xfId="0" applyFont="1" applyFill="1" applyBorder="1" applyAlignment="1" applyProtection="1">
      <alignment vertical="center" wrapText="1"/>
      <protection locked="0"/>
    </xf>
    <xf numFmtId="0" fontId="2" fillId="3" borderId="43" xfId="0" applyFont="1" applyFill="1" applyBorder="1" applyAlignment="1">
      <alignment vertical="center"/>
    </xf>
    <xf numFmtId="0" fontId="40" fillId="10" borderId="19" xfId="1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/>
    </xf>
    <xf numFmtId="0" fontId="40" fillId="0" borderId="19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/>
    </xf>
    <xf numFmtId="0" fontId="2" fillId="0" borderId="19" xfId="0" applyFont="1" applyBorder="1"/>
    <xf numFmtId="0" fontId="18" fillId="0" borderId="19" xfId="0" applyFont="1" applyBorder="1" applyAlignment="1">
      <alignment horizontal="left"/>
    </xf>
    <xf numFmtId="0" fontId="15" fillId="3" borderId="53" xfId="1" applyFont="1" applyFill="1" applyBorder="1" applyAlignment="1">
      <alignment horizontal="left" vertical="center" wrapText="1"/>
    </xf>
    <xf numFmtId="0" fontId="0" fillId="0" borderId="53" xfId="0" applyBorder="1" applyAlignment="1">
      <alignment horizontal="center"/>
    </xf>
    <xf numFmtId="0" fontId="0" fillId="3" borderId="53" xfId="0" applyFill="1" applyBorder="1" applyAlignment="1">
      <alignment horizontal="center"/>
    </xf>
    <xf numFmtId="0" fontId="40" fillId="10" borderId="19" xfId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vertical="center"/>
    </xf>
    <xf numFmtId="0" fontId="15" fillId="3" borderId="53" xfId="1" applyFont="1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/>
    </xf>
    <xf numFmtId="0" fontId="40" fillId="10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/>
    </xf>
    <xf numFmtId="0" fontId="0" fillId="3" borderId="44" xfId="0" applyFill="1" applyBorder="1"/>
    <xf numFmtId="0" fontId="0" fillId="3" borderId="17" xfId="0" applyFill="1" applyBorder="1" applyAlignment="1">
      <alignment vertical="center"/>
    </xf>
    <xf numFmtId="0" fontId="15" fillId="3" borderId="43" xfId="1" applyFont="1" applyFill="1" applyBorder="1" applyAlignment="1">
      <alignment vertical="center" wrapText="1"/>
    </xf>
    <xf numFmtId="0" fontId="0" fillId="3" borderId="50" xfId="0" applyFill="1" applyBorder="1" applyAlignment="1">
      <alignment vertical="center"/>
    </xf>
    <xf numFmtId="4" fontId="0" fillId="2" borderId="65" xfId="0" applyNumberFormat="1" applyFill="1" applyBorder="1" applyAlignment="1" applyProtection="1">
      <alignment horizontal="center" vertical="center"/>
      <protection locked="0"/>
    </xf>
    <xf numFmtId="0" fontId="0" fillId="5" borderId="44" xfId="0" applyFill="1" applyBorder="1" applyAlignment="1">
      <alignment horizontal="center" vertical="center" wrapText="1"/>
    </xf>
    <xf numFmtId="4" fontId="0" fillId="2" borderId="69" xfId="0" applyNumberFormat="1" applyFill="1" applyBorder="1" applyAlignment="1" applyProtection="1">
      <alignment horizontal="center" vertical="center"/>
      <protection locked="0"/>
    </xf>
    <xf numFmtId="4" fontId="0" fillId="13" borderId="71" xfId="0" applyNumberFormat="1" applyFill="1" applyBorder="1" applyAlignment="1" applyProtection="1">
      <alignment horizontal="center" vertical="center"/>
      <protection locked="0"/>
    </xf>
    <xf numFmtId="0" fontId="18" fillId="0" borderId="44" xfId="0" applyFont="1" applyBorder="1" applyAlignment="1">
      <alignment horizontal="center" vertical="center" wrapText="1"/>
    </xf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19" fillId="0" borderId="51" xfId="0" applyFont="1" applyBorder="1" applyAlignment="1">
      <alignment horizontal="center" vertical="center"/>
    </xf>
    <xf numFmtId="0" fontId="18" fillId="3" borderId="17" xfId="0" applyFont="1" applyFill="1" applyBorder="1" applyAlignment="1">
      <alignment vertical="center"/>
    </xf>
    <xf numFmtId="0" fontId="18" fillId="3" borderId="17" xfId="0" applyFont="1" applyFill="1" applyBorder="1" applyAlignment="1">
      <alignment horizontal="center" vertical="center" wrapText="1"/>
    </xf>
    <xf numFmtId="0" fontId="18" fillId="3" borderId="44" xfId="0" applyFont="1" applyFill="1" applyBorder="1" applyAlignment="1">
      <alignment vertical="center"/>
    </xf>
    <xf numFmtId="0" fontId="18" fillId="3" borderId="44" xfId="0" applyFont="1" applyFill="1" applyBorder="1" applyAlignment="1">
      <alignment horizontal="center" vertical="center" wrapText="1"/>
    </xf>
    <xf numFmtId="0" fontId="48" fillId="3" borderId="17" xfId="0" applyFont="1" applyFill="1" applyBorder="1" applyAlignment="1">
      <alignment vertical="center"/>
    </xf>
    <xf numFmtId="0" fontId="18" fillId="3" borderId="19" xfId="0" applyFont="1" applyFill="1" applyBorder="1" applyAlignment="1">
      <alignment horizontal="left" vertical="center" wrapText="1"/>
    </xf>
    <xf numFmtId="0" fontId="19" fillId="0" borderId="44" xfId="0" applyFont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18" fillId="3" borderId="23" xfId="0" applyFont="1" applyFill="1" applyBorder="1" applyAlignment="1">
      <alignment horizontal="center"/>
    </xf>
    <xf numFmtId="0" fontId="18" fillId="5" borderId="0" xfId="0" applyFont="1" applyFill="1" applyAlignment="1" applyProtection="1">
      <alignment horizontal="left"/>
      <protection locked="0"/>
    </xf>
    <xf numFmtId="0" fontId="18" fillId="5" borderId="0" xfId="0" applyFont="1" applyFill="1" applyAlignment="1">
      <alignment horizontal="left"/>
    </xf>
    <xf numFmtId="0" fontId="0" fillId="5" borderId="0" xfId="0" applyFill="1" applyAlignment="1">
      <alignment horizontal="center"/>
    </xf>
    <xf numFmtId="0" fontId="18" fillId="0" borderId="0" xfId="0" applyFont="1" applyAlignment="1" applyProtection="1">
      <alignment horizontal="left"/>
      <protection locked="0"/>
    </xf>
    <xf numFmtId="0" fontId="18" fillId="0" borderId="0" xfId="0" applyFont="1" applyAlignment="1">
      <alignment horizontal="left"/>
    </xf>
    <xf numFmtId="0" fontId="18" fillId="0" borderId="17" xfId="0" applyFont="1" applyBorder="1" applyAlignment="1">
      <alignment horizontal="left"/>
    </xf>
    <xf numFmtId="0" fontId="18" fillId="0" borderId="46" xfId="0" applyFont="1" applyBorder="1" applyAlignment="1" applyProtection="1">
      <alignment horizontal="left"/>
      <protection locked="0"/>
    </xf>
    <xf numFmtId="0" fontId="18" fillId="0" borderId="46" xfId="0" applyFont="1" applyBorder="1" applyAlignment="1">
      <alignment horizontal="left"/>
    </xf>
    <xf numFmtId="0" fontId="0" fillId="0" borderId="46" xfId="0" applyBorder="1" applyAlignment="1">
      <alignment horizontal="center"/>
    </xf>
    <xf numFmtId="0" fontId="18" fillId="0" borderId="47" xfId="0" applyFont="1" applyBorder="1" applyAlignment="1" applyProtection="1">
      <alignment horizontal="left"/>
      <protection locked="0"/>
    </xf>
    <xf numFmtId="0" fontId="18" fillId="0" borderId="47" xfId="0" applyFont="1" applyBorder="1" applyAlignment="1">
      <alignment horizontal="left"/>
    </xf>
    <xf numFmtId="0" fontId="0" fillId="0" borderId="47" xfId="0" applyBorder="1" applyAlignment="1">
      <alignment horizontal="center"/>
    </xf>
    <xf numFmtId="0" fontId="18" fillId="5" borderId="47" xfId="0" applyFont="1" applyFill="1" applyBorder="1" applyAlignment="1" applyProtection="1">
      <alignment horizontal="left"/>
      <protection locked="0"/>
    </xf>
    <xf numFmtId="0" fontId="18" fillId="5" borderId="47" xfId="0" applyFont="1" applyFill="1" applyBorder="1" applyAlignment="1">
      <alignment horizontal="left"/>
    </xf>
    <xf numFmtId="0" fontId="0" fillId="5" borderId="47" xfId="0" applyFill="1" applyBorder="1" applyAlignment="1">
      <alignment horizontal="center"/>
    </xf>
    <xf numFmtId="0" fontId="18" fillId="5" borderId="46" xfId="0" applyFont="1" applyFill="1" applyBorder="1" applyAlignment="1" applyProtection="1">
      <alignment horizontal="left"/>
      <protection locked="0"/>
    </xf>
    <xf numFmtId="0" fontId="18" fillId="5" borderId="46" xfId="0" applyFont="1" applyFill="1" applyBorder="1" applyAlignment="1">
      <alignment horizontal="left"/>
    </xf>
    <xf numFmtId="0" fontId="0" fillId="5" borderId="46" xfId="0" applyFill="1" applyBorder="1" applyAlignment="1">
      <alignment horizontal="center"/>
    </xf>
    <xf numFmtId="0" fontId="18" fillId="3" borderId="44" xfId="0" applyFont="1" applyFill="1" applyBorder="1" applyAlignment="1" applyProtection="1">
      <alignment horizontal="left" vertical="center"/>
      <protection locked="0"/>
    </xf>
    <xf numFmtId="0" fontId="18" fillId="3" borderId="44" xfId="0" applyFont="1" applyFill="1" applyBorder="1" applyAlignment="1">
      <alignment horizontal="left" vertical="center"/>
    </xf>
    <xf numFmtId="0" fontId="0" fillId="3" borderId="44" xfId="0" applyFill="1" applyBorder="1" applyAlignment="1">
      <alignment horizontal="left" vertical="center"/>
    </xf>
    <xf numFmtId="0" fontId="0" fillId="3" borderId="44" xfId="0" applyFill="1" applyBorder="1" applyAlignment="1">
      <alignment horizontal="center" vertical="center"/>
    </xf>
    <xf numFmtId="0" fontId="27" fillId="3" borderId="62" xfId="0" applyFont="1" applyFill="1" applyBorder="1" applyAlignment="1">
      <alignment horizontal="center" vertical="center" wrapText="1"/>
    </xf>
    <xf numFmtId="0" fontId="27" fillId="3" borderId="19" xfId="0" applyFont="1" applyFill="1" applyBorder="1" applyAlignment="1">
      <alignment horizontal="center" vertical="center" wrapText="1"/>
    </xf>
    <xf numFmtId="0" fontId="25" fillId="0" borderId="43" xfId="0" applyFont="1" applyBorder="1"/>
    <xf numFmtId="0" fontId="25" fillId="0" borderId="44" xfId="0" applyFont="1" applyBorder="1"/>
    <xf numFmtId="0" fontId="25" fillId="0" borderId="47" xfId="0" applyFont="1" applyBorder="1"/>
    <xf numFmtId="0" fontId="25" fillId="11" borderId="19" xfId="0" applyFont="1" applyFill="1" applyBorder="1" applyAlignment="1">
      <alignment horizontal="left" wrapText="1"/>
    </xf>
    <xf numFmtId="0" fontId="18" fillId="3" borderId="44" xfId="0" applyFont="1" applyFill="1" applyBorder="1" applyAlignment="1" applyProtection="1">
      <alignment horizontal="left" vertical="center" wrapText="1"/>
      <protection locked="0"/>
    </xf>
    <xf numFmtId="0" fontId="18" fillId="3" borderId="44" xfId="0" applyFont="1" applyFill="1" applyBorder="1" applyAlignment="1">
      <alignment horizontal="left" vertical="center" wrapText="1"/>
    </xf>
    <xf numFmtId="0" fontId="18" fillId="0" borderId="47" xfId="0" applyFont="1" applyBorder="1" applyAlignment="1" applyProtection="1">
      <alignment horizontal="left" wrapText="1"/>
      <protection locked="0"/>
    </xf>
    <xf numFmtId="0" fontId="18" fillId="0" borderId="47" xfId="0" applyFont="1" applyBorder="1" applyAlignment="1">
      <alignment horizontal="left" wrapText="1"/>
    </xf>
    <xf numFmtId="0" fontId="0" fillId="0" borderId="62" xfId="0" applyBorder="1" applyAlignment="1">
      <alignment horizontal="left"/>
    </xf>
    <xf numFmtId="0" fontId="0" fillId="0" borderId="62" xfId="0" applyBorder="1" applyAlignment="1">
      <alignment horizontal="center"/>
    </xf>
    <xf numFmtId="2" fontId="2" fillId="8" borderId="49" xfId="0" applyNumberFormat="1" applyFont="1" applyFill="1" applyBorder="1" applyAlignment="1">
      <alignment horizontal="center" wrapText="1"/>
    </xf>
    <xf numFmtId="2" fontId="18" fillId="9" borderId="19" xfId="0" applyNumberFormat="1" applyFont="1" applyFill="1" applyBorder="1" applyAlignment="1" applyProtection="1">
      <alignment horizontal="left"/>
      <protection locked="0"/>
    </xf>
    <xf numFmtId="2" fontId="18" fillId="9" borderId="17" xfId="0" applyNumberFormat="1" applyFont="1" applyFill="1" applyBorder="1" applyAlignment="1" applyProtection="1">
      <alignment horizontal="left"/>
      <protection locked="0"/>
    </xf>
    <xf numFmtId="2" fontId="18" fillId="0" borderId="19" xfId="0" applyNumberFormat="1" applyFont="1" applyBorder="1" applyAlignment="1">
      <alignment horizontal="left"/>
    </xf>
    <xf numFmtId="2" fontId="0" fillId="8" borderId="19" xfId="0" applyNumberFormat="1" applyFill="1" applyBorder="1" applyAlignment="1">
      <alignment horizontal="center"/>
    </xf>
    <xf numFmtId="2" fontId="18" fillId="0" borderId="17" xfId="0" applyNumberFormat="1" applyFont="1" applyBorder="1" applyAlignment="1">
      <alignment horizontal="left"/>
    </xf>
    <xf numFmtId="2" fontId="0" fillId="8" borderId="17" xfId="0" applyNumberFormat="1" applyFill="1" applyBorder="1" applyAlignment="1">
      <alignment horizontal="center"/>
    </xf>
    <xf numFmtId="2" fontId="0" fillId="9" borderId="19" xfId="0" applyNumberFormat="1" applyFill="1" applyBorder="1" applyAlignment="1">
      <alignment horizontal="left" vertical="center"/>
    </xf>
    <xf numFmtId="2" fontId="0" fillId="0" borderId="19" xfId="0" applyNumberFormat="1" applyBorder="1" applyAlignment="1">
      <alignment horizontal="left" vertical="center"/>
    </xf>
    <xf numFmtId="2" fontId="0" fillId="8" borderId="19" xfId="0" applyNumberFormat="1" applyFill="1" applyBorder="1" applyAlignment="1">
      <alignment horizontal="center" vertical="center"/>
    </xf>
    <xf numFmtId="2" fontId="18" fillId="9" borderId="19" xfId="0" applyNumberFormat="1" applyFont="1" applyFill="1" applyBorder="1" applyAlignment="1" applyProtection="1">
      <alignment horizontal="left" vertical="center"/>
      <protection locked="0"/>
    </xf>
    <xf numFmtId="2" fontId="18" fillId="0" borderId="19" xfId="0" applyNumberFormat="1" applyFont="1" applyBorder="1" applyAlignment="1">
      <alignment horizontal="left" vertical="center"/>
    </xf>
    <xf numFmtId="2" fontId="18" fillId="9" borderId="17" xfId="0" applyNumberFormat="1" applyFont="1" applyFill="1" applyBorder="1" applyAlignment="1" applyProtection="1">
      <alignment horizontal="left" vertical="center"/>
      <protection locked="0"/>
    </xf>
    <xf numFmtId="2" fontId="18" fillId="0" borderId="17" xfId="0" applyNumberFormat="1" applyFont="1" applyBorder="1" applyAlignment="1">
      <alignment horizontal="left" vertical="center"/>
    </xf>
    <xf numFmtId="2" fontId="0" fillId="8" borderId="17" xfId="0" applyNumberFormat="1" applyFill="1" applyBorder="1" applyAlignment="1">
      <alignment horizontal="center" vertical="center"/>
    </xf>
    <xf numFmtId="0" fontId="43" fillId="3" borderId="72" xfId="0" applyFont="1" applyFill="1" applyBorder="1" applyAlignment="1">
      <alignment horizontal="center" vertical="center" wrapText="1"/>
    </xf>
    <xf numFmtId="0" fontId="49" fillId="12" borderId="67" xfId="0" applyFont="1" applyFill="1" applyBorder="1" applyAlignment="1">
      <alignment horizontal="center" wrapText="1"/>
    </xf>
    <xf numFmtId="0" fontId="0" fillId="0" borderId="54" xfId="0" applyBorder="1" applyAlignment="1">
      <alignment horizontal="center" vertical="center"/>
    </xf>
    <xf numFmtId="0" fontId="2" fillId="3" borderId="58" xfId="0" applyFont="1" applyFill="1" applyBorder="1" applyAlignment="1">
      <alignment horizontal="left" vertical="center" wrapText="1"/>
    </xf>
    <xf numFmtId="0" fontId="2" fillId="3" borderId="59" xfId="0" applyFont="1" applyFill="1" applyBorder="1" applyAlignment="1">
      <alignment horizontal="left" vertical="center" wrapText="1"/>
    </xf>
    <xf numFmtId="0" fontId="43" fillId="3" borderId="59" xfId="0" applyFont="1" applyFill="1" applyBorder="1" applyAlignment="1">
      <alignment horizontal="right" vertical="center" wrapText="1"/>
    </xf>
    <xf numFmtId="0" fontId="43" fillId="3" borderId="66" xfId="0" applyFont="1" applyFill="1" applyBorder="1" applyAlignment="1">
      <alignment horizontal="right" vertical="center"/>
    </xf>
    <xf numFmtId="0" fontId="0" fillId="0" borderId="40" xfId="0" applyBorder="1" applyAlignment="1">
      <alignment horizontal="left" vertical="center" wrapText="1"/>
    </xf>
    <xf numFmtId="0" fontId="0" fillId="0" borderId="4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4" borderId="3" xfId="0" applyFont="1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7" fillId="2" borderId="9" xfId="0" applyFont="1" applyFill="1" applyBorder="1" applyAlignment="1" applyProtection="1">
      <alignment wrapText="1"/>
      <protection locked="0"/>
    </xf>
    <xf numFmtId="0" fontId="7" fillId="2" borderId="4" xfId="0" applyFont="1" applyFill="1" applyBorder="1" applyAlignment="1" applyProtection="1">
      <alignment wrapText="1"/>
      <protection locked="0"/>
    </xf>
    <xf numFmtId="0" fontId="7" fillId="2" borderId="5" xfId="0" applyFont="1" applyFill="1" applyBorder="1" applyAlignment="1" applyProtection="1">
      <alignment wrapText="1"/>
      <protection locked="0"/>
    </xf>
    <xf numFmtId="0" fontId="4" fillId="0" borderId="0" xfId="0" applyFont="1" applyAlignment="1">
      <alignment horizontal="left" vertical="center"/>
    </xf>
    <xf numFmtId="0" fontId="3" fillId="4" borderId="1" xfId="0" applyFont="1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7" fillId="2" borderId="10" xfId="0" applyFont="1" applyFill="1" applyBorder="1" applyAlignment="1" applyProtection="1">
      <alignment wrapText="1"/>
      <protection locked="0"/>
    </xf>
    <xf numFmtId="0" fontId="7" fillId="2" borderId="2" xfId="0" applyFont="1" applyFill="1" applyBorder="1" applyAlignment="1" applyProtection="1">
      <alignment wrapText="1"/>
      <protection locked="0"/>
    </xf>
    <xf numFmtId="0" fontId="7" fillId="2" borderId="8" xfId="0" applyFont="1" applyFill="1" applyBorder="1" applyAlignment="1" applyProtection="1">
      <alignment wrapText="1"/>
      <protection locked="0"/>
    </xf>
    <xf numFmtId="0" fontId="4" fillId="4" borderId="3" xfId="0" applyFont="1" applyFill="1" applyBorder="1" applyAlignment="1">
      <alignment wrapText="1"/>
    </xf>
    <xf numFmtId="0" fontId="3" fillId="4" borderId="6" xfId="0" applyFont="1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0" fontId="7" fillId="2" borderId="11" xfId="0" applyFont="1" applyFill="1" applyBorder="1" applyAlignment="1" applyProtection="1">
      <alignment vertical="top" wrapText="1"/>
      <protection locked="0"/>
    </xf>
    <xf numFmtId="0" fontId="7" fillId="2" borderId="7" xfId="0" applyFont="1" applyFill="1" applyBorder="1" applyAlignment="1" applyProtection="1">
      <alignment wrapText="1"/>
      <protection locked="0"/>
    </xf>
    <xf numFmtId="0" fontId="7" fillId="2" borderId="12" xfId="0" applyFont="1" applyFill="1" applyBorder="1" applyAlignment="1" applyProtection="1">
      <alignment wrapText="1"/>
      <protection locked="0"/>
    </xf>
    <xf numFmtId="0" fontId="7" fillId="2" borderId="9" xfId="0" applyFont="1" applyFill="1" applyBorder="1" applyAlignment="1" applyProtection="1">
      <alignment horizontal="left" wrapText="1"/>
      <protection locked="0"/>
    </xf>
    <xf numFmtId="0" fontId="7" fillId="2" borderId="4" xfId="0" applyFont="1" applyFill="1" applyBorder="1" applyAlignment="1" applyProtection="1">
      <alignment horizontal="left" wrapText="1"/>
      <protection locked="0"/>
    </xf>
    <xf numFmtId="0" fontId="7" fillId="2" borderId="5" xfId="0" applyFont="1" applyFill="1" applyBorder="1" applyAlignment="1" applyProtection="1">
      <alignment horizontal="left" wrapText="1"/>
      <protection locked="0"/>
    </xf>
    <xf numFmtId="0" fontId="43" fillId="3" borderId="56" xfId="0" applyFont="1" applyFill="1" applyBorder="1" applyAlignment="1">
      <alignment horizontal="right" vertical="center" wrapText="1"/>
    </xf>
    <xf numFmtId="0" fontId="28" fillId="5" borderId="70" xfId="0" applyFont="1" applyFill="1" applyBorder="1" applyAlignment="1">
      <alignment horizontal="left" vertical="center" wrapText="1"/>
    </xf>
    <xf numFmtId="0" fontId="28" fillId="5" borderId="47" xfId="0" applyFont="1" applyFill="1" applyBorder="1" applyAlignment="1">
      <alignment horizontal="left" vertical="center" wrapText="1"/>
    </xf>
    <xf numFmtId="0" fontId="11" fillId="0" borderId="63" xfId="0" applyFont="1" applyBorder="1" applyAlignment="1">
      <alignment horizontal="left" vertical="center" wrapText="1"/>
    </xf>
    <xf numFmtId="0" fontId="14" fillId="0" borderId="64" xfId="0" applyFont="1" applyBorder="1" applyAlignment="1">
      <alignment horizontal="left" vertical="center" wrapText="1"/>
    </xf>
    <xf numFmtId="0" fontId="10" fillId="3" borderId="55" xfId="0" applyFont="1" applyFill="1" applyBorder="1" applyAlignment="1">
      <alignment horizontal="left" vertical="center" wrapText="1"/>
    </xf>
    <xf numFmtId="0" fontId="2" fillId="3" borderId="56" xfId="0" applyFont="1" applyFill="1" applyBorder="1" applyAlignment="1">
      <alignment horizontal="left" vertical="center" wrapText="1"/>
    </xf>
    <xf numFmtId="0" fontId="11" fillId="0" borderId="68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3" fillId="4" borderId="3" xfId="0" applyFont="1" applyFill="1" applyBorder="1" applyAlignment="1">
      <alignment horizontal="left" wrapText="1"/>
    </xf>
    <xf numFmtId="0" fontId="3" fillId="4" borderId="4" xfId="0" applyFont="1" applyFill="1" applyBorder="1" applyAlignment="1">
      <alignment horizontal="left" wrapText="1"/>
    </xf>
    <xf numFmtId="0" fontId="3" fillId="4" borderId="73" xfId="0" applyFont="1" applyFill="1" applyBorder="1" applyAlignment="1">
      <alignment horizontal="left" wrapText="1"/>
    </xf>
    <xf numFmtId="0" fontId="25" fillId="11" borderId="53" xfId="0" applyFont="1" applyFill="1" applyBorder="1" applyAlignment="1">
      <alignment horizontal="left" wrapText="1"/>
    </xf>
    <xf numFmtId="0" fontId="25" fillId="11" borderId="62" xfId="0" applyFont="1" applyFill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2" fillId="3" borderId="18" xfId="0" applyFont="1" applyFill="1" applyBorder="1" applyAlignment="1">
      <alignment vertical="center" wrapText="1"/>
    </xf>
    <xf numFmtId="0" fontId="2" fillId="3" borderId="30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2" fillId="3" borderId="43" xfId="0" applyFont="1" applyFill="1" applyBorder="1" applyAlignment="1">
      <alignment vertical="center" wrapText="1"/>
    </xf>
    <xf numFmtId="0" fontId="22" fillId="8" borderId="37" xfId="0" applyFont="1" applyFill="1" applyBorder="1" applyAlignment="1">
      <alignment horizontal="left" vertical="top"/>
    </xf>
    <xf numFmtId="0" fontId="22" fillId="8" borderId="38" xfId="0" applyFont="1" applyFill="1" applyBorder="1" applyAlignment="1">
      <alignment horizontal="left" vertical="top"/>
    </xf>
    <xf numFmtId="0" fontId="22" fillId="8" borderId="40" xfId="0" applyFont="1" applyFill="1" applyBorder="1" applyAlignment="1">
      <alignment horizontal="left" vertical="top"/>
    </xf>
    <xf numFmtId="0" fontId="22" fillId="8" borderId="41" xfId="0" applyFont="1" applyFill="1" applyBorder="1" applyAlignment="1">
      <alignment horizontal="left" vertical="top"/>
    </xf>
    <xf numFmtId="0" fontId="28" fillId="0" borderId="19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</cellXfs>
  <cellStyles count="2">
    <cellStyle name="20 % - Aksentti6" xfId="1" builtinId="50"/>
    <cellStyle name="Normaali" xfId="0" builtinId="0"/>
  </cellStyles>
  <dxfs count="0"/>
  <tableStyles count="0" defaultTableStyle="TableStyleMedium2" defaultPivotStyle="PivotStyleLight16"/>
  <colors>
    <mruColors>
      <color rgb="FFDFF5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421005</xdr:colOff>
      <xdr:row>3</xdr:row>
      <xdr:rowOff>33655</xdr:rowOff>
    </xdr:to>
    <xdr:pic>
      <xdr:nvPicPr>
        <xdr:cNvPr id="2" name="Kuva 1" descr="Logo_RGB">
          <a:extLst>
            <a:ext uri="{FF2B5EF4-FFF2-40B4-BE49-F238E27FC236}">
              <a16:creationId xmlns:a16="http://schemas.microsoft.com/office/drawing/2014/main" id="{28D0BF83-619A-46BE-8011-B17754F22B7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0025"/>
          <a:ext cx="2021205" cy="5861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</xdr:col>
      <xdr:colOff>1252855</xdr:colOff>
      <xdr:row>2</xdr:row>
      <xdr:rowOff>205105</xdr:rowOff>
    </xdr:to>
    <xdr:pic>
      <xdr:nvPicPr>
        <xdr:cNvPr id="2" name="Kuva 1" descr="Logo_RGB">
          <a:extLst>
            <a:ext uri="{FF2B5EF4-FFF2-40B4-BE49-F238E27FC236}">
              <a16:creationId xmlns:a16="http://schemas.microsoft.com/office/drawing/2014/main" id="{108B2A30-6235-468F-B1C8-8FFE0B4DEB1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973580" cy="5956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5D0A-5D22-4E5C-9B22-3A74B94FB9F0}">
  <sheetPr>
    <pageSetUpPr fitToPage="1"/>
  </sheetPr>
  <dimension ref="B1:G28"/>
  <sheetViews>
    <sheetView tabSelected="1" zoomScale="85" zoomScaleNormal="85" workbookViewId="0">
      <selection activeCell="E10" sqref="E10:G10"/>
    </sheetView>
  </sheetViews>
  <sheetFormatPr defaultRowHeight="15"/>
  <cols>
    <col min="2" max="2" width="23.28515625" style="1" customWidth="1"/>
    <col min="3" max="3" width="19.7109375" style="1" customWidth="1"/>
    <col min="4" max="4" width="24.5703125" style="1" customWidth="1"/>
    <col min="5" max="5" width="20.85546875" style="1" customWidth="1"/>
    <col min="6" max="6" width="8.7109375" style="1" customWidth="1"/>
    <col min="7" max="7" width="21.5703125" customWidth="1"/>
  </cols>
  <sheetData>
    <row r="1" spans="2:7" ht="15.75">
      <c r="G1" s="2" t="s">
        <v>0</v>
      </c>
    </row>
    <row r="2" spans="2:7" ht="29.45" customHeight="1">
      <c r="C2" s="337" t="s">
        <v>1</v>
      </c>
      <c r="D2" s="337"/>
      <c r="E2" s="337"/>
      <c r="F2" s="337"/>
      <c r="G2" s="337"/>
    </row>
    <row r="3" spans="2:7" ht="15" customHeight="1">
      <c r="D3" s="4"/>
      <c r="E3" s="338" t="s">
        <v>2</v>
      </c>
      <c r="F3" s="338"/>
      <c r="G3" s="338"/>
    </row>
    <row r="4" spans="2:7">
      <c r="E4" s="338"/>
      <c r="F4" s="338"/>
      <c r="G4" s="338"/>
    </row>
    <row r="5" spans="2:7" ht="70.5" customHeight="1">
      <c r="B5" s="339" t="s">
        <v>3</v>
      </c>
      <c r="C5" s="340"/>
      <c r="D5" s="340"/>
      <c r="E5" s="340"/>
      <c r="F5" s="340"/>
      <c r="G5" s="340"/>
    </row>
    <row r="6" spans="2:7" ht="77.25" customHeight="1">
      <c r="B6" s="339" t="s">
        <v>4</v>
      </c>
      <c r="C6" s="340"/>
      <c r="D6" s="340"/>
      <c r="E6" s="340"/>
      <c r="F6" s="340"/>
      <c r="G6" s="340"/>
    </row>
    <row r="7" spans="2:7" ht="34.15" customHeight="1">
      <c r="B7" s="307" t="s">
        <v>5</v>
      </c>
      <c r="C7" s="307"/>
      <c r="D7" s="307"/>
      <c r="E7" s="307"/>
      <c r="F7" s="307"/>
      <c r="G7" s="307"/>
    </row>
    <row r="8" spans="2:7" ht="15.75" customHeight="1">
      <c r="C8" s="313"/>
      <c r="D8" s="313"/>
      <c r="E8" s="313"/>
    </row>
    <row r="10" spans="2:7" ht="14.45" customHeight="1">
      <c r="B10" s="314" t="s">
        <v>6</v>
      </c>
      <c r="C10" s="315"/>
      <c r="D10" s="315"/>
      <c r="E10" s="316"/>
      <c r="F10" s="317"/>
      <c r="G10" s="318"/>
    </row>
    <row r="11" spans="2:7">
      <c r="B11" s="308" t="s">
        <v>7</v>
      </c>
      <c r="C11" s="309"/>
      <c r="D11" s="309"/>
      <c r="E11" s="310"/>
      <c r="F11" s="311"/>
      <c r="G11" s="312"/>
    </row>
    <row r="12" spans="2:7" ht="14.45" customHeight="1">
      <c r="B12" s="308" t="s">
        <v>8</v>
      </c>
      <c r="C12" s="309"/>
      <c r="D12" s="309"/>
      <c r="E12" s="310"/>
      <c r="F12" s="311"/>
      <c r="G12" s="312"/>
    </row>
    <row r="13" spans="2:7" ht="14.45" customHeight="1">
      <c r="B13" s="341" t="s">
        <v>9</v>
      </c>
      <c r="C13" s="342"/>
      <c r="D13" s="343"/>
      <c r="E13" s="325"/>
      <c r="F13" s="326"/>
      <c r="G13" s="327"/>
    </row>
    <row r="14" spans="2:7" ht="14.45" customHeight="1">
      <c r="B14" s="341" t="s">
        <v>10</v>
      </c>
      <c r="C14" s="342"/>
      <c r="D14" s="343"/>
      <c r="E14" s="325"/>
      <c r="F14" s="326"/>
      <c r="G14" s="327"/>
    </row>
    <row r="15" spans="2:7" ht="14.45" customHeight="1">
      <c r="B15" s="308" t="s">
        <v>11</v>
      </c>
      <c r="C15" s="309"/>
      <c r="D15" s="309"/>
      <c r="E15" s="310"/>
      <c r="F15" s="311"/>
      <c r="G15" s="312"/>
    </row>
    <row r="16" spans="2:7" ht="16.149999999999999" customHeight="1">
      <c r="B16" s="308" t="s">
        <v>12</v>
      </c>
      <c r="C16" s="309"/>
      <c r="D16" s="309"/>
      <c r="E16" s="310"/>
      <c r="F16" s="311"/>
      <c r="G16" s="312"/>
    </row>
    <row r="17" spans="2:7" ht="48" customHeight="1">
      <c r="B17" s="319" t="s">
        <v>13</v>
      </c>
      <c r="C17" s="309"/>
      <c r="D17" s="309"/>
      <c r="E17" s="310"/>
      <c r="F17" s="311"/>
      <c r="G17" s="312"/>
    </row>
    <row r="18" spans="2:7" ht="32.450000000000003" customHeight="1">
      <c r="B18" s="320" t="s">
        <v>14</v>
      </c>
      <c r="C18" s="321"/>
      <c r="D18" s="321"/>
      <c r="E18" s="322"/>
      <c r="F18" s="323"/>
      <c r="G18" s="324"/>
    </row>
    <row r="19" spans="2:7" ht="15" customHeight="1"/>
    <row r="20" spans="2:7" ht="63" customHeight="1">
      <c r="B20" s="301" t="s">
        <v>15</v>
      </c>
      <c r="C20" s="302"/>
      <c r="D20" s="302"/>
      <c r="E20" s="303" t="s">
        <v>16</v>
      </c>
      <c r="F20" s="304"/>
      <c r="G20" s="298" t="s">
        <v>17</v>
      </c>
    </row>
    <row r="21" spans="2:7" ht="45.75" customHeight="1">
      <c r="B21" s="329" t="s">
        <v>18</v>
      </c>
      <c r="C21" s="330"/>
      <c r="D21" s="330"/>
      <c r="E21" s="330"/>
      <c r="F21" s="124"/>
      <c r="G21" s="235">
        <f>Kasviluettelo!T59</f>
        <v>0</v>
      </c>
    </row>
    <row r="22" spans="2:7" ht="45.75" customHeight="1">
      <c r="B22" s="305" t="s">
        <v>19</v>
      </c>
      <c r="C22" s="306"/>
      <c r="D22" s="306"/>
      <c r="E22" s="306"/>
      <c r="F22" s="300">
        <v>400</v>
      </c>
      <c r="G22" s="117"/>
    </row>
    <row r="23" spans="2:7" ht="45.75" customHeight="1">
      <c r="B23" s="3"/>
      <c r="C23" s="3"/>
      <c r="D23" s="3"/>
      <c r="E23" s="3"/>
      <c r="F23" s="10"/>
      <c r="G23" s="118"/>
    </row>
    <row r="24" spans="2:7" ht="45.75" customHeight="1">
      <c r="B24" s="333" t="s">
        <v>20</v>
      </c>
      <c r="C24" s="334"/>
      <c r="D24" s="334"/>
      <c r="E24" s="328" t="s">
        <v>16</v>
      </c>
      <c r="F24" s="328"/>
      <c r="G24" s="299" t="s">
        <v>21</v>
      </c>
    </row>
    <row r="25" spans="2:7" ht="45.75" customHeight="1">
      <c r="B25" s="335" t="s">
        <v>22</v>
      </c>
      <c r="C25" s="336"/>
      <c r="D25" s="336"/>
      <c r="E25" s="336"/>
      <c r="F25" s="233">
        <v>60</v>
      </c>
      <c r="G25" s="234"/>
    </row>
    <row r="26" spans="2:7" ht="45.75" customHeight="1">
      <c r="B26" s="331" t="s">
        <v>23</v>
      </c>
      <c r="C26" s="332"/>
      <c r="D26" s="332"/>
      <c r="E26" s="332"/>
      <c r="F26" s="247">
        <v>30</v>
      </c>
      <c r="G26" s="232"/>
    </row>
    <row r="27" spans="2:7" ht="15" customHeight="1">
      <c r="B27" s="3"/>
      <c r="C27" s="3"/>
      <c r="D27" s="3"/>
      <c r="E27" s="3"/>
      <c r="F27" s="3"/>
      <c r="G27" s="119"/>
    </row>
    <row r="28" spans="2:7" ht="15.75" customHeight="1">
      <c r="B28" s="120" t="s">
        <v>24</v>
      </c>
      <c r="C28" s="121"/>
      <c r="D28" s="121"/>
      <c r="E28" s="121"/>
      <c r="F28" s="122"/>
      <c r="G28" s="123">
        <f>G21+(F22*G22)+(F25*G25)+(F26*G26)</f>
        <v>0</v>
      </c>
    </row>
  </sheetData>
  <sheetProtection algorithmName="SHA-512" hashValue="arTtHx1mT9FlAZLWsR/en/usOWHZHwerQ8SASKNPH0hFSaeNbAfxe6n95bAW/FOkashAYT0KiAp2oMAoJs6gRA==" saltValue="bQK4KvkiwlJW+uqkO8ivlQ==" spinCount="100000" sheet="1" objects="1" scenarios="1" formatCells="0"/>
  <protectedRanges>
    <protectedRange sqref="G22" name="Alue1"/>
    <protectedRange sqref="G25" name="Alue2"/>
    <protectedRange sqref="G26" name="Alue3"/>
    <protectedRange sqref="E10:G18" name="Alue4"/>
    <protectedRange algorithmName="SHA-512" hashValue="3kCH0ruGPuDTkBniZ4ZOuCoovcPdZP6N+AdqDjtylUs/CgeMHCTiUD65J8cjNJS+LEHJZ9DYa9/iP7ZjZHp7Tg==" saltValue="fJOVpMhOYzH8eFq4b8YWfg==" spinCount="100000" sqref="G21" name="Alue5"/>
  </protectedRanges>
  <mergeCells count="32">
    <mergeCell ref="C2:G2"/>
    <mergeCell ref="B12:D12"/>
    <mergeCell ref="E12:G12"/>
    <mergeCell ref="B15:D15"/>
    <mergeCell ref="E15:G15"/>
    <mergeCell ref="E3:G4"/>
    <mergeCell ref="B5:G5"/>
    <mergeCell ref="B6:G6"/>
    <mergeCell ref="B13:D13"/>
    <mergeCell ref="B14:D14"/>
    <mergeCell ref="E13:G13"/>
    <mergeCell ref="E24:F24"/>
    <mergeCell ref="B21:E21"/>
    <mergeCell ref="B26:E26"/>
    <mergeCell ref="B24:D24"/>
    <mergeCell ref="B25:E25"/>
    <mergeCell ref="B20:D20"/>
    <mergeCell ref="E20:F20"/>
    <mergeCell ref="B22:E22"/>
    <mergeCell ref="B7:G7"/>
    <mergeCell ref="B11:D11"/>
    <mergeCell ref="E11:G11"/>
    <mergeCell ref="C8:E8"/>
    <mergeCell ref="B10:D10"/>
    <mergeCell ref="E10:G10"/>
    <mergeCell ref="B16:D16"/>
    <mergeCell ref="E16:G16"/>
    <mergeCell ref="B17:D17"/>
    <mergeCell ref="E17:G17"/>
    <mergeCell ref="B18:D18"/>
    <mergeCell ref="E18:G18"/>
    <mergeCell ref="E14:G14"/>
  </mergeCells>
  <pageMargins left="0.25" right="0.25" top="0.75" bottom="0.75" header="0.3" footer="0.3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FA2C7-14F4-4C65-9004-0FBC033FEFFA}">
  <dimension ref="A2:U88"/>
  <sheetViews>
    <sheetView zoomScale="70" zoomScaleNormal="70" workbookViewId="0">
      <selection activeCell="T9" sqref="T9"/>
    </sheetView>
  </sheetViews>
  <sheetFormatPr defaultColWidth="9.140625" defaultRowHeight="15"/>
  <cols>
    <col min="1" max="1" width="11" customWidth="1"/>
    <col min="2" max="2" width="34.5703125" customWidth="1"/>
    <col min="3" max="3" width="31.28515625" customWidth="1"/>
    <col min="4" max="4" width="26.28515625" customWidth="1"/>
    <col min="5" max="5" width="10.85546875" customWidth="1"/>
    <col min="6" max="6" width="14.5703125" customWidth="1"/>
    <col min="7" max="7" width="20.140625" customWidth="1"/>
    <col min="8" max="8" width="22.7109375" customWidth="1"/>
    <col min="9" max="9" width="13.140625" style="115" hidden="1" customWidth="1"/>
    <col min="10" max="11" width="9.140625" hidden="1" customWidth="1"/>
    <col min="12" max="12" width="9.140625" style="9" hidden="1" customWidth="1"/>
    <col min="13" max="13" width="9.140625" style="133" hidden="1" customWidth="1"/>
    <col min="14" max="15" width="9.140625" hidden="1" customWidth="1"/>
    <col min="16" max="17" width="8.7109375" style="9" hidden="1" customWidth="1"/>
    <col min="18" max="18" width="7.42578125" style="8" bestFit="1" customWidth="1"/>
    <col min="19" max="19" width="7.5703125" style="8" hidden="1" customWidth="1"/>
    <col min="20" max="20" width="9.85546875" style="8" customWidth="1"/>
    <col min="21" max="21" width="35" customWidth="1"/>
  </cols>
  <sheetData>
    <row r="2" spans="1:21" ht="18.75">
      <c r="B2" s="5"/>
      <c r="D2" s="5" t="s">
        <v>25</v>
      </c>
      <c r="E2" s="7"/>
      <c r="F2" s="7"/>
      <c r="G2" s="7"/>
      <c r="H2" s="7"/>
      <c r="I2" s="133"/>
    </row>
    <row r="3" spans="1:21" ht="18.75">
      <c r="A3" s="5"/>
      <c r="B3" s="5"/>
      <c r="D3" s="6"/>
      <c r="E3" s="7"/>
      <c r="F3" s="7"/>
      <c r="G3" s="7"/>
      <c r="H3" s="7"/>
      <c r="I3" s="133"/>
    </row>
    <row r="4" spans="1:21" ht="44.25" customHeight="1">
      <c r="A4" s="346" t="s">
        <v>26</v>
      </c>
      <c r="B4" s="346"/>
      <c r="C4" s="19"/>
      <c r="D4" s="6"/>
      <c r="E4" s="7"/>
      <c r="F4" s="7"/>
      <c r="G4" s="1"/>
      <c r="H4" s="7"/>
      <c r="I4" s="133"/>
      <c r="R4" s="114"/>
    </row>
    <row r="5" spans="1:21" ht="9.75" customHeight="1">
      <c r="D5" s="6"/>
      <c r="E5" s="7"/>
      <c r="F5" s="7"/>
      <c r="G5" s="7"/>
      <c r="H5" s="7"/>
      <c r="I5" s="133"/>
      <c r="R5" s="113"/>
    </row>
    <row r="6" spans="1:21">
      <c r="A6" s="9" t="s">
        <v>27</v>
      </c>
      <c r="B6" s="153"/>
      <c r="C6" s="153"/>
      <c r="D6" s="155"/>
      <c r="E6" s="153"/>
      <c r="F6" s="153"/>
      <c r="G6" s="231"/>
      <c r="H6" s="229"/>
      <c r="I6" s="149"/>
      <c r="J6" s="150"/>
      <c r="K6" s="150"/>
      <c r="L6" s="151"/>
      <c r="M6" s="149"/>
      <c r="N6" s="150"/>
      <c r="O6" s="150"/>
      <c r="P6" s="151"/>
      <c r="Q6" s="151"/>
      <c r="R6" s="347" t="s">
        <v>28</v>
      </c>
      <c r="S6" s="152"/>
      <c r="T6" s="349" t="s">
        <v>29</v>
      </c>
    </row>
    <row r="7" spans="1:21" s="10" customFormat="1" ht="56.25" customHeight="1">
      <c r="A7" s="127"/>
      <c r="B7" s="154" t="s">
        <v>30</v>
      </c>
      <c r="C7" s="154" t="s">
        <v>31</v>
      </c>
      <c r="D7" s="156" t="s">
        <v>32</v>
      </c>
      <c r="E7" s="154" t="s">
        <v>33</v>
      </c>
      <c r="F7" s="154" t="s">
        <v>34</v>
      </c>
      <c r="G7" s="202" t="s">
        <v>35</v>
      </c>
      <c r="H7" s="230" t="s">
        <v>36</v>
      </c>
      <c r="I7" s="149"/>
      <c r="J7" s="150"/>
      <c r="K7" s="150"/>
      <c r="L7" s="151"/>
      <c r="M7" s="149"/>
      <c r="N7" s="150"/>
      <c r="O7" s="150"/>
      <c r="P7" s="151"/>
      <c r="Q7" s="151"/>
      <c r="R7" s="348"/>
      <c r="S7" s="151"/>
      <c r="T7" s="350"/>
    </row>
    <row r="8" spans="1:21" ht="5.45" customHeight="1">
      <c r="A8" s="10"/>
      <c r="B8" s="157"/>
      <c r="C8" s="157"/>
      <c r="D8" s="157"/>
      <c r="E8" s="157"/>
      <c r="F8" s="157"/>
      <c r="G8" s="203"/>
      <c r="H8" s="228"/>
      <c r="I8" s="144" t="s">
        <v>37</v>
      </c>
      <c r="J8" s="145" t="s">
        <v>38</v>
      </c>
      <c r="K8" s="145" t="s">
        <v>39</v>
      </c>
      <c r="L8" s="146" t="s">
        <v>40</v>
      </c>
      <c r="M8" s="147" t="s">
        <v>37</v>
      </c>
      <c r="N8" s="145" t="s">
        <v>38</v>
      </c>
      <c r="O8" s="145" t="s">
        <v>39</v>
      </c>
      <c r="P8" s="146" t="s">
        <v>40</v>
      </c>
      <c r="Q8" s="148" t="s">
        <v>40</v>
      </c>
      <c r="R8" s="211"/>
      <c r="S8" s="151"/>
      <c r="T8" s="212"/>
    </row>
    <row r="9" spans="1:21" s="10" customFormat="1" ht="36" customHeight="1">
      <c r="A9" s="158"/>
      <c r="B9" s="65" t="s">
        <v>41</v>
      </c>
      <c r="C9" s="65" t="s">
        <v>42</v>
      </c>
      <c r="D9" s="236">
        <v>12</v>
      </c>
      <c r="E9" s="159" t="s">
        <v>43</v>
      </c>
      <c r="F9" s="246">
        <v>145</v>
      </c>
      <c r="G9" s="204" t="s">
        <v>44</v>
      </c>
      <c r="H9" s="160" t="s">
        <v>45</v>
      </c>
      <c r="I9" s="140" t="s">
        <v>46</v>
      </c>
      <c r="J9" s="10">
        <v>20</v>
      </c>
      <c r="K9" s="10">
        <v>9</v>
      </c>
      <c r="L9" s="127">
        <f t="shared" ref="L9:L15" si="0">J9*K9</f>
        <v>180</v>
      </c>
      <c r="M9" s="140"/>
      <c r="P9" s="127"/>
      <c r="Q9" s="127">
        <f>L9</f>
        <v>180</v>
      </c>
      <c r="R9" s="290"/>
      <c r="S9" s="291"/>
      <c r="T9" s="292">
        <f t="shared" ref="T9:T21" si="1">F9*R9</f>
        <v>0</v>
      </c>
      <c r="U9" s="161"/>
    </row>
    <row r="10" spans="1:21" s="10" customFormat="1" ht="27" customHeight="1">
      <c r="B10" s="169" t="s">
        <v>47</v>
      </c>
      <c r="C10" s="170" t="s">
        <v>48</v>
      </c>
      <c r="D10" s="180">
        <v>12</v>
      </c>
      <c r="E10" s="171" t="s">
        <v>43</v>
      </c>
      <c r="F10" s="171">
        <v>82</v>
      </c>
      <c r="G10" s="205" t="s">
        <v>44</v>
      </c>
      <c r="H10" s="172"/>
      <c r="I10" s="162" t="s">
        <v>49</v>
      </c>
      <c r="J10" s="10">
        <v>12</v>
      </c>
      <c r="K10" s="10">
        <v>6</v>
      </c>
      <c r="L10" s="127">
        <f t="shared" si="0"/>
        <v>72</v>
      </c>
      <c r="M10" s="140"/>
      <c r="P10" s="127"/>
      <c r="Q10" s="127">
        <f>L10</f>
        <v>72</v>
      </c>
      <c r="R10" s="290"/>
      <c r="S10" s="291"/>
      <c r="T10" s="292">
        <f t="shared" si="1"/>
        <v>0</v>
      </c>
    </row>
    <row r="11" spans="1:21" s="10" customFormat="1" ht="27" customHeight="1">
      <c r="B11" s="16" t="s">
        <v>50</v>
      </c>
      <c r="C11" s="16" t="s">
        <v>51</v>
      </c>
      <c r="D11" s="12">
        <v>12</v>
      </c>
      <c r="E11" s="13" t="s">
        <v>43</v>
      </c>
      <c r="F11" s="13">
        <v>50</v>
      </c>
      <c r="G11" s="206" t="s">
        <v>44</v>
      </c>
      <c r="H11" s="17"/>
      <c r="I11" s="140" t="s">
        <v>46</v>
      </c>
      <c r="J11" s="10">
        <v>20</v>
      </c>
      <c r="K11" s="10">
        <v>2</v>
      </c>
      <c r="L11" s="127">
        <f t="shared" si="0"/>
        <v>40</v>
      </c>
      <c r="M11" s="140"/>
      <c r="P11" s="127"/>
      <c r="Q11" s="127">
        <f>L11</f>
        <v>40</v>
      </c>
      <c r="R11" s="290"/>
      <c r="S11" s="291"/>
      <c r="T11" s="292">
        <f t="shared" si="1"/>
        <v>0</v>
      </c>
      <c r="U11" s="163"/>
    </row>
    <row r="12" spans="1:21" s="10" customFormat="1" ht="27" customHeight="1">
      <c r="B12" s="169" t="s">
        <v>52</v>
      </c>
      <c r="C12" s="169" t="s">
        <v>53</v>
      </c>
      <c r="D12" s="180">
        <v>19</v>
      </c>
      <c r="E12" s="171" t="s">
        <v>43</v>
      </c>
      <c r="F12" s="171">
        <v>30</v>
      </c>
      <c r="G12" s="205" t="s">
        <v>44</v>
      </c>
      <c r="H12" s="172"/>
      <c r="I12" s="162" t="s">
        <v>54</v>
      </c>
      <c r="J12" s="10">
        <v>10</v>
      </c>
      <c r="K12" s="10">
        <v>2</v>
      </c>
      <c r="L12" s="127">
        <f t="shared" si="0"/>
        <v>20</v>
      </c>
      <c r="M12" s="140"/>
      <c r="P12" s="127"/>
      <c r="Q12" s="127">
        <f>L12</f>
        <v>20</v>
      </c>
      <c r="R12" s="290"/>
      <c r="S12" s="291"/>
      <c r="T12" s="292">
        <f t="shared" si="1"/>
        <v>0</v>
      </c>
    </row>
    <row r="13" spans="1:21" s="10" customFormat="1" ht="27" customHeight="1">
      <c r="B13" s="16" t="s">
        <v>55</v>
      </c>
      <c r="C13" s="16" t="s">
        <v>56</v>
      </c>
      <c r="D13" s="12">
        <v>12</v>
      </c>
      <c r="E13" s="13" t="s">
        <v>43</v>
      </c>
      <c r="F13" s="13">
        <v>106</v>
      </c>
      <c r="G13" s="206" t="s">
        <v>44</v>
      </c>
      <c r="H13" s="17"/>
      <c r="I13" s="140" t="s">
        <v>57</v>
      </c>
      <c r="J13" s="10">
        <v>20</v>
      </c>
      <c r="K13" s="10">
        <v>4</v>
      </c>
      <c r="L13" s="127">
        <f t="shared" si="0"/>
        <v>80</v>
      </c>
      <c r="M13" s="140" t="s">
        <v>58</v>
      </c>
      <c r="N13" s="10">
        <v>8</v>
      </c>
      <c r="O13" s="10">
        <v>2</v>
      </c>
      <c r="P13" s="127">
        <f>N13*O13</f>
        <v>16</v>
      </c>
      <c r="Q13" s="127">
        <f>L13+P13</f>
        <v>96</v>
      </c>
      <c r="R13" s="293"/>
      <c r="S13" s="294"/>
      <c r="T13" s="292">
        <f t="shared" si="1"/>
        <v>0</v>
      </c>
    </row>
    <row r="14" spans="1:21" s="10" customFormat="1" ht="27" customHeight="1">
      <c r="B14" s="240" t="s">
        <v>59</v>
      </c>
      <c r="C14" s="244" t="s">
        <v>60</v>
      </c>
      <c r="D14" s="241">
        <v>12</v>
      </c>
      <c r="E14" s="171" t="s">
        <v>43</v>
      </c>
      <c r="F14" s="171">
        <v>60</v>
      </c>
      <c r="G14" s="205" t="s">
        <v>44</v>
      </c>
      <c r="H14" s="172"/>
      <c r="I14" s="162" t="s">
        <v>54</v>
      </c>
      <c r="J14" s="10">
        <v>10</v>
      </c>
      <c r="K14" s="10">
        <v>9</v>
      </c>
      <c r="L14" s="127">
        <f t="shared" si="0"/>
        <v>90</v>
      </c>
      <c r="M14" s="140"/>
      <c r="P14" s="127"/>
      <c r="Q14" s="127">
        <f>L14</f>
        <v>90</v>
      </c>
      <c r="R14" s="293"/>
      <c r="S14" s="294"/>
      <c r="T14" s="292">
        <f t="shared" si="1"/>
        <v>0</v>
      </c>
    </row>
    <row r="15" spans="1:21" s="10" customFormat="1" ht="27" customHeight="1">
      <c r="B15" s="237" t="s">
        <v>61</v>
      </c>
      <c r="C15" s="237" t="s">
        <v>62</v>
      </c>
      <c r="D15" s="238">
        <v>12</v>
      </c>
      <c r="E15" s="239" t="s">
        <v>43</v>
      </c>
      <c r="F15" s="13">
        <v>199</v>
      </c>
      <c r="G15" s="206" t="s">
        <v>63</v>
      </c>
      <c r="H15" s="17"/>
      <c r="I15" s="140" t="s">
        <v>64</v>
      </c>
      <c r="J15" s="10">
        <v>31</v>
      </c>
      <c r="K15" s="10">
        <v>3</v>
      </c>
      <c r="L15" s="127">
        <f t="shared" si="0"/>
        <v>93</v>
      </c>
      <c r="M15" s="140">
        <v>4</v>
      </c>
      <c r="N15" s="10">
        <v>96</v>
      </c>
      <c r="O15" s="10">
        <v>1</v>
      </c>
      <c r="P15" s="127">
        <v>96</v>
      </c>
      <c r="Q15" s="127">
        <f>L15+P15</f>
        <v>189</v>
      </c>
      <c r="R15" s="293"/>
      <c r="S15" s="294"/>
      <c r="T15" s="292">
        <f t="shared" si="1"/>
        <v>0</v>
      </c>
    </row>
    <row r="16" spans="1:21" s="10" customFormat="1" ht="27" customHeight="1">
      <c r="B16" s="242" t="s">
        <v>65</v>
      </c>
      <c r="C16" s="242" t="s">
        <v>66</v>
      </c>
      <c r="D16" s="243">
        <v>12</v>
      </c>
      <c r="E16" s="171" t="s">
        <v>43</v>
      </c>
      <c r="F16" s="171">
        <v>100</v>
      </c>
      <c r="G16" s="205" t="s">
        <v>44</v>
      </c>
      <c r="H16" s="245" t="s">
        <v>67</v>
      </c>
      <c r="I16" s="162" t="s">
        <v>64</v>
      </c>
      <c r="J16" s="10">
        <v>31</v>
      </c>
      <c r="K16" s="10">
        <v>3</v>
      </c>
      <c r="L16" s="127">
        <v>93</v>
      </c>
      <c r="M16" s="140">
        <v>4</v>
      </c>
      <c r="N16" s="10">
        <v>96</v>
      </c>
      <c r="O16" s="10">
        <v>1</v>
      </c>
      <c r="P16" s="127">
        <v>96</v>
      </c>
      <c r="Q16" s="127">
        <f>L16+P16</f>
        <v>189</v>
      </c>
      <c r="R16" s="293"/>
      <c r="S16" s="294"/>
      <c r="T16" s="292">
        <f t="shared" si="1"/>
        <v>0</v>
      </c>
    </row>
    <row r="17" spans="1:21" s="10" customFormat="1" ht="27" customHeight="1">
      <c r="A17" s="158"/>
      <c r="B17" s="16" t="s">
        <v>68</v>
      </c>
      <c r="C17" s="11" t="s">
        <v>69</v>
      </c>
      <c r="D17" s="12">
        <v>12</v>
      </c>
      <c r="E17" s="13" t="s">
        <v>43</v>
      </c>
      <c r="F17" s="13">
        <v>82</v>
      </c>
      <c r="G17" s="206" t="s">
        <v>44</v>
      </c>
      <c r="H17" s="17"/>
      <c r="I17" s="140" t="s">
        <v>58</v>
      </c>
      <c r="J17" s="10">
        <v>8</v>
      </c>
      <c r="K17" s="10">
        <v>9</v>
      </c>
      <c r="L17" s="127">
        <f>J17*K17</f>
        <v>72</v>
      </c>
      <c r="M17" s="140"/>
      <c r="P17" s="127"/>
      <c r="Q17" s="127">
        <f>L17</f>
        <v>72</v>
      </c>
      <c r="R17" s="293"/>
      <c r="S17" s="294"/>
      <c r="T17" s="292">
        <f t="shared" si="1"/>
        <v>0</v>
      </c>
    </row>
    <row r="18" spans="1:21" s="10" customFormat="1" ht="27" customHeight="1">
      <c r="B18" s="173" t="s">
        <v>70</v>
      </c>
      <c r="C18" s="173" t="s">
        <v>71</v>
      </c>
      <c r="D18" s="176">
        <v>13</v>
      </c>
      <c r="E18" s="171" t="s">
        <v>43</v>
      </c>
      <c r="F18" s="171">
        <v>134</v>
      </c>
      <c r="G18" s="207" t="s">
        <v>44</v>
      </c>
      <c r="H18" s="171"/>
      <c r="I18" s="162" t="s">
        <v>64</v>
      </c>
      <c r="J18" s="10">
        <v>31</v>
      </c>
      <c r="K18" s="10">
        <v>4</v>
      </c>
      <c r="L18" s="127">
        <v>124</v>
      </c>
      <c r="M18" s="140"/>
      <c r="P18" s="127"/>
      <c r="Q18" s="127">
        <f>L18</f>
        <v>124</v>
      </c>
      <c r="R18" s="293"/>
      <c r="S18" s="294"/>
      <c r="T18" s="292">
        <f t="shared" si="1"/>
        <v>0</v>
      </c>
    </row>
    <row r="19" spans="1:21" s="10" customFormat="1" ht="33" customHeight="1">
      <c r="B19" s="34" t="s">
        <v>72</v>
      </c>
      <c r="C19" s="20" t="s">
        <v>73</v>
      </c>
      <c r="D19" s="12">
        <v>12</v>
      </c>
      <c r="E19" s="13" t="s">
        <v>43</v>
      </c>
      <c r="F19" s="13">
        <v>82</v>
      </c>
      <c r="G19" s="206" t="s">
        <v>44</v>
      </c>
      <c r="H19" s="17"/>
      <c r="I19" s="140" t="s">
        <v>49</v>
      </c>
      <c r="J19" s="10">
        <v>12</v>
      </c>
      <c r="K19" s="10">
        <v>6</v>
      </c>
      <c r="L19" s="127">
        <f>J19*K19</f>
        <v>72</v>
      </c>
      <c r="M19" s="140"/>
      <c r="P19" s="127"/>
      <c r="Q19" s="127">
        <f>L19</f>
        <v>72</v>
      </c>
      <c r="R19" s="293"/>
      <c r="S19" s="294"/>
      <c r="T19" s="292">
        <f t="shared" si="1"/>
        <v>0</v>
      </c>
    </row>
    <row r="20" spans="1:21" s="10" customFormat="1" ht="27" customHeight="1">
      <c r="A20" s="164"/>
      <c r="B20" s="174" t="s">
        <v>74</v>
      </c>
      <c r="C20" s="174" t="s">
        <v>75</v>
      </c>
      <c r="D20" s="175">
        <v>25</v>
      </c>
      <c r="E20" s="171" t="s">
        <v>43</v>
      </c>
      <c r="F20" s="176">
        <v>42</v>
      </c>
      <c r="G20" s="208"/>
      <c r="H20" s="177"/>
      <c r="I20" s="134"/>
      <c r="L20" s="127"/>
      <c r="M20" s="140"/>
      <c r="P20" s="127"/>
      <c r="Q20" s="127"/>
      <c r="R20" s="293"/>
      <c r="S20" s="294"/>
      <c r="T20" s="292">
        <f t="shared" si="1"/>
        <v>0</v>
      </c>
    </row>
    <row r="21" spans="1:21" s="10" customFormat="1" ht="27" customHeight="1">
      <c r="A21" s="164"/>
      <c r="B21" s="165"/>
      <c r="C21" s="20" t="s">
        <v>76</v>
      </c>
      <c r="D21" s="21">
        <v>15</v>
      </c>
      <c r="E21" s="13" t="s">
        <v>43</v>
      </c>
      <c r="F21" s="22">
        <v>42</v>
      </c>
      <c r="G21" s="209"/>
      <c r="H21" s="12"/>
      <c r="I21" s="166"/>
      <c r="L21" s="127"/>
      <c r="M21" s="140"/>
      <c r="P21" s="127"/>
      <c r="Q21" s="127"/>
      <c r="R21" s="295"/>
      <c r="S21" s="296"/>
      <c r="T21" s="297">
        <f t="shared" si="1"/>
        <v>0</v>
      </c>
    </row>
    <row r="22" spans="1:21">
      <c r="D22" s="6"/>
      <c r="E22" s="7"/>
      <c r="F22" s="7"/>
      <c r="G22" s="7"/>
      <c r="H22" s="7"/>
      <c r="I22" s="133"/>
      <c r="R22" s="264"/>
      <c r="S22" s="265"/>
      <c r="T22" s="266"/>
    </row>
    <row r="23" spans="1:21">
      <c r="A23" s="9" t="s">
        <v>77</v>
      </c>
      <c r="D23" s="6"/>
      <c r="E23" s="7"/>
      <c r="F23" s="7"/>
      <c r="G23" s="7"/>
      <c r="H23" s="7"/>
      <c r="I23" s="133"/>
      <c r="R23" s="249"/>
      <c r="S23" s="250"/>
      <c r="T23" s="251"/>
    </row>
    <row r="24" spans="1:21">
      <c r="A24" s="9"/>
      <c r="D24" s="6"/>
      <c r="E24" s="7"/>
      <c r="F24" s="7"/>
      <c r="G24" s="7"/>
      <c r="H24" s="7"/>
      <c r="I24" s="133"/>
      <c r="R24" s="261"/>
      <c r="S24" s="262"/>
      <c r="T24" s="263"/>
    </row>
    <row r="25" spans="1:21" s="3" customFormat="1" ht="76.5" customHeight="1">
      <c r="B25" s="75" t="s">
        <v>30</v>
      </c>
      <c r="C25" s="57" t="s">
        <v>31</v>
      </c>
      <c r="D25" s="58" t="s">
        <v>78</v>
      </c>
      <c r="E25" s="68" t="s">
        <v>33</v>
      </c>
      <c r="F25" s="71" t="s">
        <v>34</v>
      </c>
      <c r="G25" s="219" t="s">
        <v>79</v>
      </c>
      <c r="H25" s="167"/>
      <c r="I25" s="213"/>
      <c r="J25" s="210"/>
      <c r="K25" s="210"/>
      <c r="L25" s="214"/>
      <c r="M25" s="215"/>
      <c r="N25" s="210"/>
      <c r="O25" s="210"/>
      <c r="P25" s="214"/>
      <c r="Q25" s="214"/>
      <c r="R25" s="267"/>
      <c r="S25" s="268"/>
      <c r="T25" s="269"/>
    </row>
    <row r="26" spans="1:21">
      <c r="B26" s="23" t="s">
        <v>80</v>
      </c>
      <c r="C26" s="15" t="s">
        <v>81</v>
      </c>
      <c r="D26" s="12" t="s">
        <v>82</v>
      </c>
      <c r="E26" s="14" t="s">
        <v>43</v>
      </c>
      <c r="F26" s="69">
        <v>58</v>
      </c>
      <c r="G26" s="220" t="s">
        <v>44</v>
      </c>
      <c r="H26" s="29"/>
      <c r="I26" s="216">
        <v>4</v>
      </c>
      <c r="J26" s="18"/>
      <c r="K26" s="18"/>
      <c r="L26" s="217"/>
      <c r="M26" s="216"/>
      <c r="N26" s="18"/>
      <c r="O26" s="18"/>
      <c r="P26" s="217"/>
      <c r="Q26" s="217"/>
      <c r="R26" s="284"/>
      <c r="S26" s="286"/>
      <c r="T26" s="287">
        <f>F26*R26</f>
        <v>0</v>
      </c>
      <c r="U26" s="74"/>
    </row>
    <row r="27" spans="1:21">
      <c r="B27" s="178" t="s">
        <v>83</v>
      </c>
      <c r="C27" s="179" t="s">
        <v>84</v>
      </c>
      <c r="D27" s="180" t="s">
        <v>82</v>
      </c>
      <c r="E27" s="181" t="s">
        <v>43</v>
      </c>
      <c r="F27" s="182">
        <v>62</v>
      </c>
      <c r="G27" s="221" t="s">
        <v>44</v>
      </c>
      <c r="H27" s="183"/>
      <c r="I27" s="216">
        <v>4</v>
      </c>
      <c r="J27" s="18"/>
      <c r="K27" s="18"/>
      <c r="L27" s="217"/>
      <c r="M27" s="216"/>
      <c r="N27" s="18"/>
      <c r="O27" s="18"/>
      <c r="P27" s="217"/>
      <c r="Q27" s="217"/>
      <c r="R27" s="285"/>
      <c r="S27" s="288"/>
      <c r="T27" s="289">
        <f>F27*R27</f>
        <v>0</v>
      </c>
      <c r="U27" s="76"/>
    </row>
    <row r="28" spans="1:21">
      <c r="B28" s="24"/>
      <c r="C28" s="24"/>
      <c r="D28" s="25"/>
      <c r="E28" s="26"/>
      <c r="F28" s="26"/>
      <c r="G28" s="7"/>
      <c r="H28" s="7"/>
      <c r="I28" s="133"/>
      <c r="R28" s="255"/>
      <c r="S28" s="256"/>
      <c r="T28" s="257"/>
    </row>
    <row r="29" spans="1:21">
      <c r="A29" s="9" t="s">
        <v>85</v>
      </c>
      <c r="D29" s="6"/>
      <c r="E29" s="7"/>
      <c r="F29" s="7"/>
      <c r="G29" s="7"/>
      <c r="H29" s="7"/>
      <c r="I29" s="133"/>
      <c r="R29" s="252"/>
      <c r="S29" s="253"/>
      <c r="T29" s="7"/>
    </row>
    <row r="30" spans="1:21">
      <c r="A30" s="9"/>
      <c r="D30" s="6"/>
      <c r="E30" s="7"/>
      <c r="F30" s="7"/>
      <c r="G30" s="7"/>
      <c r="H30" s="7"/>
      <c r="I30" s="133"/>
      <c r="R30" s="258"/>
      <c r="S30" s="259"/>
      <c r="T30" s="260"/>
    </row>
    <row r="31" spans="1:21" s="10" customFormat="1" ht="60" customHeight="1">
      <c r="B31" s="59" t="s">
        <v>30</v>
      </c>
      <c r="C31" s="60" t="s">
        <v>31</v>
      </c>
      <c r="D31" s="57" t="s">
        <v>86</v>
      </c>
      <c r="E31" s="70" t="s">
        <v>33</v>
      </c>
      <c r="F31" s="72" t="s">
        <v>34</v>
      </c>
      <c r="G31" s="219" t="s">
        <v>79</v>
      </c>
      <c r="H31" s="167"/>
      <c r="I31" s="222"/>
      <c r="J31" s="34"/>
      <c r="K31" s="34"/>
      <c r="L31" s="223"/>
      <c r="M31" s="215"/>
      <c r="N31" s="34"/>
      <c r="O31" s="34"/>
      <c r="P31" s="223"/>
      <c r="Q31" s="223"/>
      <c r="R31" s="267"/>
      <c r="S31" s="268"/>
      <c r="T31" s="270"/>
    </row>
    <row r="32" spans="1:21">
      <c r="B32" s="27" t="s">
        <v>87</v>
      </c>
      <c r="C32" s="18" t="s">
        <v>88</v>
      </c>
      <c r="D32" s="28" t="s">
        <v>89</v>
      </c>
      <c r="E32" s="29" t="s">
        <v>43</v>
      </c>
      <c r="F32" s="30">
        <v>62</v>
      </c>
      <c r="G32" s="220"/>
      <c r="H32" s="29"/>
      <c r="I32" s="216" t="s">
        <v>64</v>
      </c>
      <c r="J32" s="18">
        <v>31</v>
      </c>
      <c r="K32" s="18">
        <v>2</v>
      </c>
      <c r="L32" s="217">
        <v>62</v>
      </c>
      <c r="M32" s="216"/>
      <c r="N32" s="18"/>
      <c r="O32" s="18"/>
      <c r="P32" s="217"/>
      <c r="Q32" s="217">
        <f>L32</f>
        <v>62</v>
      </c>
      <c r="R32" s="284"/>
      <c r="S32" s="218"/>
      <c r="T32" s="287">
        <f>F32*R32</f>
        <v>0</v>
      </c>
    </row>
    <row r="33" spans="1:21">
      <c r="B33" s="184" t="s">
        <v>90</v>
      </c>
      <c r="C33" s="185" t="s">
        <v>91</v>
      </c>
      <c r="D33" s="186" t="s">
        <v>92</v>
      </c>
      <c r="E33" s="183" t="s">
        <v>93</v>
      </c>
      <c r="F33" s="248">
        <v>60</v>
      </c>
      <c r="G33" s="221"/>
      <c r="H33" s="183"/>
      <c r="I33" s="216" t="s">
        <v>94</v>
      </c>
      <c r="J33" s="18">
        <v>20</v>
      </c>
      <c r="K33" s="18">
        <v>3</v>
      </c>
      <c r="L33" s="217">
        <f>J33*K33</f>
        <v>60</v>
      </c>
      <c r="M33" s="216"/>
      <c r="N33" s="18"/>
      <c r="O33" s="18"/>
      <c r="P33" s="217"/>
      <c r="Q33" s="217">
        <f>L33</f>
        <v>60</v>
      </c>
      <c r="R33" s="284"/>
      <c r="S33" s="218"/>
      <c r="T33" s="287">
        <f>F33*R33</f>
        <v>0</v>
      </c>
      <c r="U33" s="73"/>
    </row>
    <row r="34" spans="1:21">
      <c r="B34" s="31" t="s">
        <v>95</v>
      </c>
      <c r="C34" s="18" t="s">
        <v>96</v>
      </c>
      <c r="D34" s="28" t="s">
        <v>92</v>
      </c>
      <c r="E34" s="29" t="s">
        <v>97</v>
      </c>
      <c r="F34" s="32">
        <v>65</v>
      </c>
      <c r="G34" s="220" t="s">
        <v>44</v>
      </c>
      <c r="H34" s="29"/>
      <c r="I34" s="216" t="s">
        <v>49</v>
      </c>
      <c r="J34" s="18">
        <v>12</v>
      </c>
      <c r="K34" s="18">
        <v>3</v>
      </c>
      <c r="L34" s="217">
        <f>J34*K34</f>
        <v>36</v>
      </c>
      <c r="M34" s="216" t="s">
        <v>58</v>
      </c>
      <c r="N34" s="18">
        <v>8</v>
      </c>
      <c r="O34" s="18">
        <v>3</v>
      </c>
      <c r="P34" s="217">
        <f>N34*O34</f>
        <v>24</v>
      </c>
      <c r="Q34" s="217">
        <f>L34+P34</f>
        <v>60</v>
      </c>
      <c r="R34" s="285"/>
      <c r="S34" s="254"/>
      <c r="T34" s="289">
        <f>F34*R34</f>
        <v>0</v>
      </c>
    </row>
    <row r="35" spans="1:21">
      <c r="D35" s="6"/>
      <c r="E35" s="7"/>
      <c r="F35" s="7"/>
      <c r="G35" s="7"/>
      <c r="H35" s="7"/>
      <c r="I35" s="133"/>
      <c r="R35" s="255"/>
      <c r="S35" s="256"/>
      <c r="T35" s="257"/>
    </row>
    <row r="36" spans="1:21">
      <c r="A36" s="9" t="s">
        <v>98</v>
      </c>
      <c r="D36" s="6"/>
      <c r="E36" s="7"/>
      <c r="F36" s="7"/>
      <c r="G36" s="7"/>
      <c r="H36" s="7"/>
      <c r="I36" s="133"/>
      <c r="R36" s="252"/>
      <c r="S36" s="253"/>
      <c r="T36" s="7"/>
    </row>
    <row r="37" spans="1:21">
      <c r="D37" s="6"/>
      <c r="E37" s="7"/>
      <c r="F37" s="7"/>
      <c r="G37" s="7"/>
      <c r="H37" s="7"/>
      <c r="I37" s="133"/>
      <c r="R37" s="258"/>
      <c r="S37" s="259"/>
      <c r="T37" s="260"/>
    </row>
    <row r="38" spans="1:21" s="10" customFormat="1" ht="60">
      <c r="B38" s="59" t="s">
        <v>30</v>
      </c>
      <c r="C38" s="60" t="s">
        <v>31</v>
      </c>
      <c r="D38" s="57" t="s">
        <v>86</v>
      </c>
      <c r="E38" s="70" t="s">
        <v>33</v>
      </c>
      <c r="F38" s="72" t="s">
        <v>34</v>
      </c>
      <c r="G38" s="224" t="s">
        <v>99</v>
      </c>
      <c r="H38" s="168"/>
      <c r="I38" s="222"/>
      <c r="J38" s="34"/>
      <c r="K38" s="34"/>
      <c r="L38" s="223"/>
      <c r="M38" s="215"/>
      <c r="N38" s="34"/>
      <c r="O38" s="34"/>
      <c r="P38" s="223"/>
      <c r="Q38" s="223"/>
      <c r="R38" s="267"/>
      <c r="S38" s="268"/>
      <c r="T38" s="270"/>
    </row>
    <row r="39" spans="1:21">
      <c r="B39" s="187" t="s">
        <v>100</v>
      </c>
      <c r="C39" s="188" t="s">
        <v>101</v>
      </c>
      <c r="D39" s="189" t="s">
        <v>102</v>
      </c>
      <c r="E39" s="190" t="s">
        <v>43</v>
      </c>
      <c r="F39" s="191">
        <v>60</v>
      </c>
      <c r="G39" s="225"/>
      <c r="H39" s="192"/>
      <c r="I39" s="216" t="s">
        <v>57</v>
      </c>
      <c r="J39" s="18">
        <v>20</v>
      </c>
      <c r="K39" s="18">
        <v>3</v>
      </c>
      <c r="L39" s="217">
        <v>60</v>
      </c>
      <c r="M39" s="216"/>
      <c r="N39" s="18"/>
      <c r="O39" s="18"/>
      <c r="P39" s="217"/>
      <c r="Q39" s="217">
        <v>60</v>
      </c>
      <c r="R39" s="284"/>
      <c r="S39" s="218"/>
      <c r="T39" s="287">
        <f>F39*R39</f>
        <v>0</v>
      </c>
    </row>
    <row r="40" spans="1:21">
      <c r="B40" s="195" t="s">
        <v>103</v>
      </c>
      <c r="C40" s="169" t="s">
        <v>104</v>
      </c>
      <c r="D40" s="196" t="s">
        <v>105</v>
      </c>
      <c r="E40" s="172" t="s">
        <v>43</v>
      </c>
      <c r="F40" s="197">
        <v>70</v>
      </c>
      <c r="G40" s="221" t="s">
        <v>44</v>
      </c>
      <c r="H40" s="183"/>
      <c r="I40" s="216" t="s">
        <v>57</v>
      </c>
      <c r="J40" s="18">
        <v>20</v>
      </c>
      <c r="K40" s="18">
        <v>3</v>
      </c>
      <c r="L40" s="217">
        <v>60</v>
      </c>
      <c r="M40" s="216"/>
      <c r="N40" s="18"/>
      <c r="O40" s="18"/>
      <c r="P40" s="217"/>
      <c r="Q40" s="217">
        <v>60</v>
      </c>
      <c r="R40" s="284"/>
      <c r="S40" s="218"/>
      <c r="T40" s="287">
        <f>F40*R40</f>
        <v>0</v>
      </c>
    </row>
    <row r="41" spans="1:21" ht="30" customHeight="1">
      <c r="B41" s="193" t="s">
        <v>106</v>
      </c>
      <c r="C41" s="188" t="s">
        <v>107</v>
      </c>
      <c r="D41" s="189" t="s">
        <v>108</v>
      </c>
      <c r="E41" s="190" t="s">
        <v>43</v>
      </c>
      <c r="F41" s="194">
        <v>96</v>
      </c>
      <c r="G41" s="225"/>
      <c r="H41" s="192"/>
      <c r="I41" s="216">
        <v>4</v>
      </c>
      <c r="J41" s="18">
        <v>96</v>
      </c>
      <c r="K41" s="18">
        <v>1</v>
      </c>
      <c r="L41" s="217">
        <f>J41*K41</f>
        <v>96</v>
      </c>
      <c r="M41" s="216"/>
      <c r="N41" s="18"/>
      <c r="O41" s="18"/>
      <c r="P41" s="217"/>
      <c r="Q41" s="217">
        <f>L41</f>
        <v>96</v>
      </c>
      <c r="R41" s="285"/>
      <c r="S41" s="254"/>
      <c r="T41" s="289">
        <f>F41*R41</f>
        <v>0</v>
      </c>
      <c r="U41" s="74"/>
    </row>
    <row r="42" spans="1:21">
      <c r="D42" s="6"/>
      <c r="E42" s="7"/>
      <c r="F42" s="7"/>
      <c r="G42" s="7"/>
      <c r="H42" s="7"/>
      <c r="I42" s="133"/>
      <c r="R42" s="255"/>
      <c r="S42" s="256"/>
      <c r="T42" s="257"/>
    </row>
    <row r="43" spans="1:21">
      <c r="A43" s="9" t="s">
        <v>109</v>
      </c>
      <c r="D43" s="6"/>
      <c r="E43" s="7"/>
      <c r="F43" s="7"/>
      <c r="G43" s="7"/>
      <c r="H43" s="7"/>
      <c r="I43" s="133"/>
      <c r="R43" s="252"/>
      <c r="S43" s="253"/>
      <c r="T43" s="7"/>
    </row>
    <row r="44" spans="1:21">
      <c r="D44" s="6"/>
      <c r="E44" s="7"/>
      <c r="F44" s="7"/>
      <c r="G44" s="7"/>
      <c r="H44" s="7"/>
      <c r="I44" s="133"/>
      <c r="R44" s="279"/>
      <c r="S44" s="280"/>
      <c r="T44" s="260"/>
    </row>
    <row r="45" spans="1:21" s="10" customFormat="1" ht="60.75">
      <c r="B45" s="59" t="s">
        <v>30</v>
      </c>
      <c r="C45" s="60" t="s">
        <v>31</v>
      </c>
      <c r="D45" s="57" t="s">
        <v>110</v>
      </c>
      <c r="E45" s="70" t="s">
        <v>33</v>
      </c>
      <c r="F45" s="72" t="s">
        <v>34</v>
      </c>
      <c r="G45" s="271" t="s">
        <v>99</v>
      </c>
      <c r="H45" s="272"/>
      <c r="I45" s="226"/>
      <c r="J45" s="34"/>
      <c r="K45" s="34"/>
      <c r="L45" s="223"/>
      <c r="M45" s="215"/>
      <c r="N45" s="34"/>
      <c r="O45" s="34"/>
      <c r="P45" s="223"/>
      <c r="Q45" s="223"/>
      <c r="R45" s="277"/>
      <c r="S45" s="278"/>
      <c r="T45" s="270"/>
    </row>
    <row r="46" spans="1:21">
      <c r="B46" s="33" t="s">
        <v>111</v>
      </c>
      <c r="C46" s="34" t="s">
        <v>112</v>
      </c>
      <c r="D46" s="21" t="s">
        <v>113</v>
      </c>
      <c r="E46" s="35" t="s">
        <v>43</v>
      </c>
      <c r="F46" s="36">
        <v>202</v>
      </c>
      <c r="G46" s="220" t="s">
        <v>63</v>
      </c>
      <c r="H46" s="29"/>
      <c r="I46" s="216">
        <v>4</v>
      </c>
      <c r="J46" s="18">
        <v>96</v>
      </c>
      <c r="K46" s="18">
        <v>2</v>
      </c>
      <c r="L46" s="217">
        <f>J46*K46</f>
        <v>192</v>
      </c>
      <c r="M46" s="216"/>
      <c r="N46" s="18"/>
      <c r="O46" s="18"/>
      <c r="P46" s="217"/>
      <c r="Q46" s="217">
        <f>L46</f>
        <v>192</v>
      </c>
      <c r="R46" s="284"/>
      <c r="S46" s="218"/>
      <c r="T46" s="287">
        <f>F46*R46</f>
        <v>0</v>
      </c>
    </row>
    <row r="47" spans="1:21">
      <c r="B47" s="198" t="s">
        <v>114</v>
      </c>
      <c r="C47" s="199" t="s">
        <v>115</v>
      </c>
      <c r="D47" s="175" t="s">
        <v>116</v>
      </c>
      <c r="E47" s="200" t="s">
        <v>43</v>
      </c>
      <c r="F47" s="201">
        <v>202</v>
      </c>
      <c r="G47" s="227" t="s">
        <v>63</v>
      </c>
      <c r="H47" s="183"/>
      <c r="I47" s="216">
        <v>4</v>
      </c>
      <c r="J47" s="18">
        <v>96</v>
      </c>
      <c r="K47" s="18">
        <v>2</v>
      </c>
      <c r="L47" s="217">
        <f>J47*K47</f>
        <v>192</v>
      </c>
      <c r="M47" s="216"/>
      <c r="N47" s="18"/>
      <c r="O47" s="18"/>
      <c r="P47" s="217"/>
      <c r="Q47" s="217">
        <f>L47</f>
        <v>192</v>
      </c>
      <c r="R47" s="284"/>
      <c r="S47" s="218"/>
      <c r="T47" s="287">
        <f>F47*R47</f>
        <v>0</v>
      </c>
    </row>
    <row r="48" spans="1:21">
      <c r="B48" s="37" t="s">
        <v>117</v>
      </c>
      <c r="C48" s="20" t="s">
        <v>118</v>
      </c>
      <c r="D48" s="21" t="s">
        <v>113</v>
      </c>
      <c r="E48" s="35" t="s">
        <v>43</v>
      </c>
      <c r="F48" s="38">
        <v>288</v>
      </c>
      <c r="G48" s="220"/>
      <c r="H48" s="29"/>
      <c r="I48" s="216">
        <v>4</v>
      </c>
      <c r="J48" s="18">
        <v>96</v>
      </c>
      <c r="K48" s="18">
        <v>3</v>
      </c>
      <c r="L48" s="217">
        <f>J48*K48</f>
        <v>288</v>
      </c>
      <c r="M48" s="216"/>
      <c r="N48" s="18"/>
      <c r="O48" s="18"/>
      <c r="P48" s="217"/>
      <c r="Q48" s="217">
        <f>L48</f>
        <v>288</v>
      </c>
      <c r="R48" s="285"/>
      <c r="S48" s="254"/>
      <c r="T48" s="289">
        <f>F48*R48</f>
        <v>0</v>
      </c>
    </row>
    <row r="49" spans="2:20" ht="29.45" customHeight="1" thickBot="1">
      <c r="D49" s="6"/>
      <c r="E49" s="7"/>
      <c r="F49" s="7"/>
      <c r="G49" s="7"/>
      <c r="H49" s="7"/>
      <c r="I49" s="133"/>
      <c r="R49" s="281"/>
      <c r="S49" s="281"/>
      <c r="T49" s="282"/>
    </row>
    <row r="50" spans="2:20" ht="15.75" hidden="1" thickBot="1">
      <c r="D50" s="6"/>
      <c r="E50" s="7"/>
      <c r="F50" s="7"/>
      <c r="G50" s="7"/>
      <c r="H50" s="7"/>
      <c r="I50" s="133"/>
      <c r="R50" s="62"/>
      <c r="S50" s="56"/>
      <c r="T50" s="61"/>
    </row>
    <row r="51" spans="2:20" s="88" customFormat="1" ht="15.75" hidden="1" thickBot="1">
      <c r="D51" s="89"/>
      <c r="E51" s="90"/>
      <c r="F51" s="90"/>
      <c r="G51" s="90"/>
      <c r="H51" s="90"/>
      <c r="I51" s="135"/>
      <c r="L51" s="94"/>
      <c r="M51" s="135"/>
      <c r="P51" s="94"/>
      <c r="Q51" s="94"/>
      <c r="R51" s="91"/>
      <c r="S51" s="92"/>
      <c r="T51" s="93"/>
    </row>
    <row r="52" spans="2:20" s="88" customFormat="1" ht="15.75" hidden="1" thickBot="1">
      <c r="B52" s="94" t="s">
        <v>119</v>
      </c>
      <c r="C52" s="88" t="s">
        <v>120</v>
      </c>
      <c r="D52" s="89"/>
      <c r="E52" s="90"/>
      <c r="F52" s="90"/>
      <c r="G52" s="90"/>
      <c r="H52" s="90"/>
      <c r="I52" s="135"/>
      <c r="L52" s="94"/>
      <c r="M52" s="135"/>
      <c r="P52" s="94"/>
      <c r="Q52" s="94"/>
      <c r="R52" s="91"/>
      <c r="S52" s="92"/>
      <c r="T52" s="93"/>
    </row>
    <row r="53" spans="2:20" s="88" customFormat="1" ht="15.75" hidden="1" thickBot="1">
      <c r="B53" s="95"/>
      <c r="C53" s="95"/>
      <c r="D53" s="96"/>
      <c r="E53" s="90"/>
      <c r="F53" s="90"/>
      <c r="G53" s="90"/>
      <c r="H53" s="90"/>
      <c r="I53" s="135"/>
      <c r="L53" s="94"/>
      <c r="M53" s="135"/>
      <c r="P53" s="94"/>
      <c r="Q53" s="94"/>
      <c r="R53" s="97"/>
      <c r="S53" s="92"/>
      <c r="T53" s="98">
        <f>F53*R53</f>
        <v>0</v>
      </c>
    </row>
    <row r="54" spans="2:20" s="88" customFormat="1" ht="15.75" hidden="1" thickBot="1">
      <c r="B54" s="99" t="s">
        <v>121</v>
      </c>
      <c r="C54" s="100"/>
      <c r="D54" s="101"/>
      <c r="E54" s="102"/>
      <c r="F54" s="102"/>
      <c r="G54" s="102"/>
      <c r="H54" s="102"/>
      <c r="I54" s="136"/>
      <c r="J54" s="103"/>
      <c r="K54" s="103"/>
      <c r="L54" s="128"/>
      <c r="M54" s="136"/>
      <c r="N54" s="103"/>
      <c r="O54" s="103"/>
      <c r="P54" s="94"/>
      <c r="Q54" s="94"/>
      <c r="R54" s="104"/>
      <c r="S54" s="92"/>
      <c r="T54" s="98">
        <f>F54*R54</f>
        <v>0</v>
      </c>
    </row>
    <row r="55" spans="2:20" s="88" customFormat="1" ht="15.75" hidden="1" thickBot="1">
      <c r="B55" s="105" t="s">
        <v>122</v>
      </c>
      <c r="C55" s="95"/>
      <c r="D55" s="96"/>
      <c r="E55" s="90"/>
      <c r="F55" s="90"/>
      <c r="G55" s="90"/>
      <c r="H55" s="90"/>
      <c r="I55" s="135"/>
      <c r="L55" s="94"/>
      <c r="M55" s="135"/>
      <c r="P55" s="94"/>
      <c r="Q55" s="94"/>
      <c r="R55" s="106"/>
      <c r="S55" s="92"/>
      <c r="T55" s="98">
        <f>F55*R55</f>
        <v>0</v>
      </c>
    </row>
    <row r="56" spans="2:20" s="88" customFormat="1" ht="15.75" hidden="1" thickBot="1">
      <c r="B56" s="107" t="s">
        <v>123</v>
      </c>
      <c r="C56" s="108"/>
      <c r="D56" s="109"/>
      <c r="E56" s="110"/>
      <c r="F56" s="110"/>
      <c r="G56" s="110"/>
      <c r="H56" s="110"/>
      <c r="I56" s="137"/>
      <c r="J56" s="111"/>
      <c r="K56" s="111"/>
      <c r="L56" s="129"/>
      <c r="M56" s="137"/>
      <c r="N56" s="111"/>
      <c r="O56" s="111"/>
      <c r="P56" s="94"/>
      <c r="Q56" s="94"/>
      <c r="R56" s="112"/>
      <c r="S56" s="92"/>
      <c r="T56" s="98">
        <f>F56*R56</f>
        <v>0</v>
      </c>
    </row>
    <row r="57" spans="2:20" ht="15.75" hidden="1" thickBot="1">
      <c r="R57" s="63"/>
      <c r="S57" s="56"/>
      <c r="T57" s="39">
        <f>F57*R57</f>
        <v>0</v>
      </c>
    </row>
    <row r="58" spans="2:20">
      <c r="B58" s="351" t="s">
        <v>124</v>
      </c>
      <c r="C58" s="352"/>
      <c r="D58" s="48"/>
      <c r="E58" s="51"/>
      <c r="F58" s="52">
        <f>SUM(F7:F57)</f>
        <v>2379</v>
      </c>
      <c r="G58" s="48"/>
      <c r="H58" s="48"/>
      <c r="I58" s="131"/>
      <c r="J58" s="48"/>
      <c r="K58" s="48"/>
      <c r="L58" s="125"/>
      <c r="M58" s="141"/>
      <c r="N58" s="48"/>
      <c r="O58" s="48"/>
      <c r="R58" s="53"/>
      <c r="S58" s="50"/>
      <c r="T58" s="64"/>
    </row>
    <row r="59" spans="2:20">
      <c r="B59" s="353"/>
      <c r="C59" s="354"/>
      <c r="D59" s="49"/>
      <c r="E59" s="54"/>
      <c r="F59" s="54"/>
      <c r="G59" s="49"/>
      <c r="H59" s="49"/>
      <c r="I59" s="132"/>
      <c r="J59" s="49"/>
      <c r="K59" s="49"/>
      <c r="L59" s="126"/>
      <c r="M59" s="142"/>
      <c r="N59" s="49"/>
      <c r="O59" s="49"/>
      <c r="R59" s="66"/>
      <c r="S59" s="55"/>
      <c r="T59" s="283">
        <f>SUM(T9:T48)</f>
        <v>0</v>
      </c>
    </row>
    <row r="61" spans="2:20" ht="12" customHeight="1">
      <c r="C61" s="67"/>
      <c r="D61" s="67"/>
      <c r="E61" s="7"/>
    </row>
    <row r="62" spans="2:20" ht="59.25" customHeight="1">
      <c r="B62" s="355" t="s">
        <v>125</v>
      </c>
      <c r="C62" s="356"/>
      <c r="D62" s="356"/>
      <c r="E62" s="356"/>
    </row>
    <row r="63" spans="2:20">
      <c r="B63" s="116"/>
      <c r="C63" s="116"/>
      <c r="D63" s="116"/>
      <c r="E63" s="7"/>
    </row>
    <row r="64" spans="2:20" ht="39.75" customHeight="1">
      <c r="B64" s="40" t="s">
        <v>30</v>
      </c>
      <c r="C64" s="40" t="s">
        <v>126</v>
      </c>
      <c r="D64" s="40" t="s">
        <v>31</v>
      </c>
      <c r="E64" s="78" t="s">
        <v>127</v>
      </c>
      <c r="F64" s="344" t="s">
        <v>128</v>
      </c>
      <c r="G64" s="345"/>
      <c r="H64" s="276"/>
      <c r="I64" s="138"/>
      <c r="J64" s="77"/>
      <c r="K64" s="77"/>
      <c r="L64" s="130"/>
      <c r="M64" s="143"/>
      <c r="N64" s="77"/>
      <c r="O64" s="77"/>
      <c r="R64" s="77"/>
      <c r="S64" s="77"/>
      <c r="T64" s="77"/>
    </row>
    <row r="65" spans="1:9">
      <c r="A65" s="41">
        <v>1</v>
      </c>
      <c r="B65" s="42"/>
      <c r="C65" s="43"/>
      <c r="D65" s="81"/>
      <c r="E65" s="82"/>
      <c r="F65" s="79"/>
      <c r="G65" s="77"/>
      <c r="H65" s="273"/>
      <c r="I65" s="139"/>
    </row>
    <row r="66" spans="1:9">
      <c r="A66" s="41">
        <v>2</v>
      </c>
      <c r="B66" s="44"/>
      <c r="C66" s="45"/>
      <c r="D66" s="83"/>
      <c r="E66" s="84"/>
      <c r="F66" s="79"/>
      <c r="G66" s="77"/>
      <c r="H66" s="273"/>
      <c r="I66" s="139"/>
    </row>
    <row r="67" spans="1:9">
      <c r="A67" s="41">
        <v>3</v>
      </c>
      <c r="B67" s="44"/>
      <c r="C67" s="45"/>
      <c r="D67" s="83"/>
      <c r="E67" s="84"/>
      <c r="F67" s="79"/>
      <c r="G67" s="77"/>
      <c r="H67" s="273"/>
      <c r="I67" s="139"/>
    </row>
    <row r="68" spans="1:9">
      <c r="A68" s="41">
        <v>4</v>
      </c>
      <c r="B68" s="44"/>
      <c r="C68" s="45"/>
      <c r="D68" s="83"/>
      <c r="E68" s="84"/>
      <c r="F68" s="79"/>
      <c r="G68" s="77"/>
      <c r="H68" s="273"/>
      <c r="I68" s="139"/>
    </row>
    <row r="69" spans="1:9">
      <c r="A69" s="41">
        <v>5</v>
      </c>
      <c r="B69" s="44"/>
      <c r="C69" s="45"/>
      <c r="D69" s="83"/>
      <c r="E69" s="84"/>
      <c r="F69" s="79"/>
      <c r="G69" s="77"/>
      <c r="H69" s="273"/>
      <c r="I69" s="139"/>
    </row>
    <row r="70" spans="1:9">
      <c r="A70" s="41">
        <v>6</v>
      </c>
      <c r="B70" s="44"/>
      <c r="C70" s="45"/>
      <c r="D70" s="83"/>
      <c r="E70" s="84"/>
      <c r="F70" s="79"/>
      <c r="G70" s="77"/>
      <c r="H70" s="273"/>
      <c r="I70" s="139"/>
    </row>
    <row r="71" spans="1:9">
      <c r="A71" s="41">
        <v>7</v>
      </c>
      <c r="B71" s="44"/>
      <c r="C71" s="45"/>
      <c r="D71" s="83"/>
      <c r="E71" s="84"/>
      <c r="F71" s="79"/>
      <c r="G71" s="77"/>
      <c r="H71" s="273"/>
      <c r="I71" s="139"/>
    </row>
    <row r="72" spans="1:9">
      <c r="A72" s="41">
        <v>8</v>
      </c>
      <c r="B72" s="44"/>
      <c r="C72" s="45"/>
      <c r="D72" s="83"/>
      <c r="E72" s="84"/>
      <c r="F72" s="79"/>
      <c r="G72" s="77"/>
      <c r="H72" s="273"/>
      <c r="I72" s="139"/>
    </row>
    <row r="73" spans="1:9">
      <c r="A73" s="41">
        <v>9</v>
      </c>
      <c r="B73" s="44"/>
      <c r="C73" s="45"/>
      <c r="D73" s="83"/>
      <c r="E73" s="84"/>
      <c r="F73" s="79"/>
      <c r="G73" s="77"/>
      <c r="H73" s="273"/>
      <c r="I73" s="139"/>
    </row>
    <row r="74" spans="1:9">
      <c r="A74" s="41">
        <v>10</v>
      </c>
      <c r="B74" s="44"/>
      <c r="C74" s="45"/>
      <c r="D74" s="83"/>
      <c r="E74" s="84"/>
      <c r="F74" s="79"/>
      <c r="G74" s="77"/>
      <c r="H74" s="273"/>
      <c r="I74" s="139"/>
    </row>
    <row r="75" spans="1:9">
      <c r="A75" s="41">
        <v>11</v>
      </c>
      <c r="B75" s="44"/>
      <c r="C75" s="45"/>
      <c r="D75" s="83"/>
      <c r="E75" s="84"/>
      <c r="F75" s="79"/>
      <c r="G75" s="77"/>
      <c r="H75" s="273"/>
      <c r="I75" s="139"/>
    </row>
    <row r="76" spans="1:9">
      <c r="A76" s="41">
        <v>12</v>
      </c>
      <c r="B76" s="44"/>
      <c r="C76" s="45"/>
      <c r="D76" s="85"/>
      <c r="E76" s="84"/>
      <c r="F76" s="79"/>
      <c r="G76" s="77"/>
      <c r="H76" s="273"/>
      <c r="I76" s="139"/>
    </row>
    <row r="77" spans="1:9">
      <c r="A77" s="41">
        <v>13</v>
      </c>
      <c r="B77" s="44"/>
      <c r="C77" s="45"/>
      <c r="D77" s="85"/>
      <c r="E77" s="84"/>
      <c r="F77" s="79"/>
      <c r="G77" s="77"/>
      <c r="H77" s="273"/>
      <c r="I77" s="139"/>
    </row>
    <row r="78" spans="1:9">
      <c r="A78" s="41">
        <v>14</v>
      </c>
      <c r="B78" s="44"/>
      <c r="C78" s="45"/>
      <c r="D78" s="85"/>
      <c r="E78" s="84"/>
      <c r="F78" s="79"/>
      <c r="G78" s="77"/>
      <c r="H78" s="273"/>
      <c r="I78" s="139"/>
    </row>
    <row r="79" spans="1:9">
      <c r="A79" s="41">
        <v>15</v>
      </c>
      <c r="B79" s="44"/>
      <c r="C79" s="45"/>
      <c r="D79" s="85"/>
      <c r="E79" s="84"/>
      <c r="F79" s="79"/>
      <c r="G79" s="77"/>
      <c r="H79" s="273"/>
      <c r="I79" s="139"/>
    </row>
    <row r="80" spans="1:9">
      <c r="A80" s="41">
        <v>16</v>
      </c>
      <c r="B80" s="44"/>
      <c r="C80" s="45"/>
      <c r="D80" s="85"/>
      <c r="E80" s="84"/>
      <c r="F80" s="79"/>
      <c r="G80" s="77"/>
      <c r="H80" s="273"/>
      <c r="I80" s="139"/>
    </row>
    <row r="81" spans="1:9">
      <c r="A81" s="41">
        <v>17</v>
      </c>
      <c r="B81" s="44"/>
      <c r="C81" s="45"/>
      <c r="D81" s="85"/>
      <c r="E81" s="84"/>
      <c r="F81" s="79"/>
      <c r="G81" s="77"/>
      <c r="H81" s="273"/>
      <c r="I81" s="139"/>
    </row>
    <row r="82" spans="1:9">
      <c r="A82" s="41">
        <v>18</v>
      </c>
      <c r="B82" s="44"/>
      <c r="C82" s="45"/>
      <c r="D82" s="85"/>
      <c r="E82" s="84"/>
      <c r="F82" s="79"/>
      <c r="G82" s="77"/>
      <c r="H82" s="273"/>
      <c r="I82" s="139"/>
    </row>
    <row r="83" spans="1:9">
      <c r="A83" s="41">
        <v>19</v>
      </c>
      <c r="B83" s="44"/>
      <c r="C83" s="45"/>
      <c r="D83" s="85"/>
      <c r="E83" s="84"/>
      <c r="F83" s="79"/>
      <c r="G83" s="77"/>
      <c r="H83" s="273"/>
      <c r="I83" s="139"/>
    </row>
    <row r="84" spans="1:9">
      <c r="A84" s="41">
        <v>20</v>
      </c>
      <c r="B84" s="44"/>
      <c r="C84" s="45"/>
      <c r="D84" s="85"/>
      <c r="E84" s="84"/>
      <c r="F84" s="79"/>
      <c r="G84" s="77"/>
      <c r="H84" s="273"/>
      <c r="I84" s="139"/>
    </row>
    <row r="85" spans="1:9">
      <c r="A85" s="41">
        <v>21</v>
      </c>
      <c r="B85" s="44"/>
      <c r="C85" s="45"/>
      <c r="D85" s="85"/>
      <c r="E85" s="84"/>
      <c r="F85" s="79"/>
      <c r="G85" s="77"/>
      <c r="H85" s="273"/>
      <c r="I85" s="139"/>
    </row>
    <row r="86" spans="1:9">
      <c r="A86" s="41">
        <v>22</v>
      </c>
      <c r="B86" s="44"/>
      <c r="C86" s="45"/>
      <c r="D86" s="85"/>
      <c r="E86" s="84"/>
      <c r="F86" s="79"/>
      <c r="G86" s="77"/>
      <c r="H86" s="273"/>
      <c r="I86" s="139"/>
    </row>
    <row r="87" spans="1:9">
      <c r="A87" s="41">
        <v>23</v>
      </c>
      <c r="B87" s="46"/>
      <c r="C87" s="47"/>
      <c r="D87" s="86"/>
      <c r="E87" s="87"/>
      <c r="F87" s="80"/>
      <c r="G87" s="275"/>
      <c r="H87" s="274"/>
      <c r="I87" s="139"/>
    </row>
    <row r="88" spans="1:9">
      <c r="E88" s="7"/>
    </row>
  </sheetData>
  <sheetProtection sheet="1" objects="1" scenarios="1"/>
  <protectedRanges>
    <protectedRange sqref="R9:R48" name="Alue1"/>
  </protectedRanges>
  <mergeCells count="6">
    <mergeCell ref="F64:G64"/>
    <mergeCell ref="A4:B4"/>
    <mergeCell ref="R6:R7"/>
    <mergeCell ref="T6:T7"/>
    <mergeCell ref="B58:C59"/>
    <mergeCell ref="B62:E6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ord-pohja Infra" ma:contentTypeID="0x0101009F545653C3EAA04CA787F3768572C62100EE47BA16E62638449138874E7733D31B" ma:contentTypeVersion="0" ma:contentTypeDescription="" ma:contentTypeScope="" ma:versionID="51832b82966adb2cf40e5ea5315be47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dc93707ea28f277feb40eed1c56a59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8E08B4-5D19-4EC9-8422-6F86099BDD7D}"/>
</file>

<file path=customXml/itemProps2.xml><?xml version="1.0" encoding="utf-8"?>
<ds:datastoreItem xmlns:ds="http://schemas.openxmlformats.org/officeDocument/2006/customXml" ds:itemID="{FB5306C4-50A8-4A81-BFB5-12CA1F768D7F}"/>
</file>

<file path=customXml/itemProps3.xml><?xml version="1.0" encoding="utf-8"?>
<ds:datastoreItem xmlns:ds="http://schemas.openxmlformats.org/officeDocument/2006/customXml" ds:itemID="{3DA47314-6516-4665-B089-D1325B1C8A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Tampere Opetus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Maaret Siitonen</dc:creator>
  <cp:keywords>hankinnat@tampereeninfra.fi</cp:keywords>
  <dc:description/>
  <cp:lastModifiedBy>Siitonen Maaret</cp:lastModifiedBy>
  <cp:revision/>
  <dcterms:created xsi:type="dcterms:W3CDTF">2021-01-29T06:50:30Z</dcterms:created>
  <dcterms:modified xsi:type="dcterms:W3CDTF">2025-02-13T08:15:05Z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0x0101009F545653C3EAA04CA787F3768572C62100EE47BA16E62638449138874E7733D31B</vt:lpwstr>
  </property>
</Properties>
</file>